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9759153\Desktop\"/>
    </mc:Choice>
  </mc:AlternateContent>
  <bookViews>
    <workbookView xWindow="0" yWindow="0" windowWidth="23040" windowHeight="9408" firstSheet="2" activeTab="2"/>
  </bookViews>
  <sheets>
    <sheet name="Sheet2" sheetId="6" state="hidden" r:id="rId1"/>
    <sheet name="Sheet3" sheetId="7" state="hidden" r:id="rId2"/>
    <sheet name="2017 Calender" sheetId="10" r:id="rId3"/>
  </sheets>
  <definedNames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</definedNames>
  <calcPr calcId="152511"/>
</workbook>
</file>

<file path=xl/calcChain.xml><?xml version="1.0" encoding="utf-8"?>
<calcChain xmlns="http://schemas.openxmlformats.org/spreadsheetml/2006/main">
  <c r="N21" i="10" l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N39" i="10" s="1"/>
  <c r="N40" i="10" s="1"/>
  <c r="N41" i="10" s="1"/>
  <c r="N42" i="10" s="1"/>
  <c r="N43" i="10" s="1"/>
  <c r="N44" i="10" s="1"/>
  <c r="N45" i="10" s="1"/>
  <c r="C2" i="10"/>
  <c r="O3" i="10" s="1"/>
  <c r="X42" i="10"/>
  <c r="X43" i="10" s="1"/>
  <c r="R40" i="10"/>
  <c r="R41" i="10" s="1"/>
  <c r="R42" i="10" s="1"/>
  <c r="C1" i="10"/>
  <c r="AC1" i="7"/>
  <c r="C2" i="7"/>
  <c r="O3" i="7" s="1"/>
  <c r="AC2" i="7"/>
  <c r="AE2" i="7" s="1"/>
  <c r="C1" i="7"/>
  <c r="AC2" i="6"/>
  <c r="AE2" i="6" s="1"/>
  <c r="AF2" i="6"/>
  <c r="C2" i="6"/>
  <c r="AU3" i="6" s="1"/>
  <c r="AE1" i="6"/>
  <c r="AE9" i="6" s="1"/>
  <c r="AC1" i="6"/>
  <c r="AC9" i="6" s="1"/>
  <c r="C1" i="6"/>
  <c r="C9" i="6"/>
  <c r="J3" i="7"/>
  <c r="E2" i="7"/>
  <c r="K3" i="7" s="1"/>
  <c r="AE3" i="7"/>
  <c r="E1" i="7"/>
  <c r="E2" i="10" l="1"/>
  <c r="L3" i="10" s="1"/>
  <c r="AG3" i="10"/>
  <c r="P3" i="10"/>
  <c r="AA3" i="10"/>
  <c r="I3" i="10"/>
  <c r="B11" i="10" s="1"/>
  <c r="AB3" i="10"/>
  <c r="C3" i="10"/>
  <c r="AB13" i="7"/>
  <c r="B12" i="7"/>
  <c r="B13" i="7" s="1"/>
  <c r="L3" i="7"/>
  <c r="I3" i="7"/>
  <c r="P3" i="7"/>
  <c r="U3" i="7"/>
  <c r="AB14" i="7" s="1"/>
  <c r="AU3" i="7"/>
  <c r="D3" i="10"/>
  <c r="F2" i="7"/>
  <c r="G2" i="7" s="1"/>
  <c r="AQ3" i="7"/>
  <c r="AO3" i="7"/>
  <c r="AP3" i="7"/>
  <c r="I3" i="6"/>
  <c r="AL3" i="7"/>
  <c r="E3" i="7"/>
  <c r="AW3" i="7"/>
  <c r="D3" i="7"/>
  <c r="AC3" i="7"/>
  <c r="AD3" i="7"/>
  <c r="AI3" i="7"/>
  <c r="C3" i="7"/>
  <c r="U3" i="10"/>
  <c r="AJ3" i="7"/>
  <c r="AP3" i="6"/>
  <c r="C3" i="6"/>
  <c r="U3" i="6"/>
  <c r="J3" i="6"/>
  <c r="AC3" i="6"/>
  <c r="E2" i="6"/>
  <c r="AI3" i="6"/>
  <c r="O3" i="6"/>
  <c r="D3" i="6"/>
  <c r="P3" i="6"/>
  <c r="AJ3" i="6"/>
  <c r="AD3" i="6"/>
  <c r="AO3" i="6"/>
  <c r="AD16" i="7"/>
  <c r="D15" i="7"/>
  <c r="R3" i="7"/>
  <c r="Q3" i="7"/>
  <c r="AK3" i="7"/>
  <c r="AR3" i="7"/>
  <c r="W3" i="7"/>
  <c r="F3" i="7"/>
  <c r="AF3" i="7"/>
  <c r="AE1" i="7"/>
  <c r="AF2" i="7"/>
  <c r="AG2" i="7" s="1"/>
  <c r="AG2" i="6"/>
  <c r="J3" i="10"/>
  <c r="AI3" i="10" l="1"/>
  <c r="E1" i="10"/>
  <c r="K3" i="10"/>
  <c r="AA2" i="10"/>
  <c r="AA1" i="10" s="1"/>
  <c r="Q3" i="10"/>
  <c r="R3" i="10"/>
  <c r="E3" i="10"/>
  <c r="AC3" i="10"/>
  <c r="F2" i="10"/>
  <c r="F3" i="10"/>
  <c r="W3" i="10"/>
  <c r="AD3" i="10"/>
  <c r="AB15" i="7"/>
  <c r="AB16" i="7" s="1"/>
  <c r="AB17" i="7" s="1"/>
  <c r="AB18" i="7" s="1"/>
  <c r="AB19" i="7" s="1"/>
  <c r="AB20" i="7" s="1"/>
  <c r="AB21" i="7" s="1"/>
  <c r="AB22" i="7" s="1"/>
  <c r="AB23" i="7" s="1"/>
  <c r="AB24" i="7" s="1"/>
  <c r="AB25" i="7" s="1"/>
  <c r="AB26" i="7" s="1"/>
  <c r="AB27" i="7" s="1"/>
  <c r="AB28" i="7" s="1"/>
  <c r="AB29" i="7" s="1"/>
  <c r="AB30" i="7" s="1"/>
  <c r="AB31" i="7" s="1"/>
  <c r="AB32" i="7" s="1"/>
  <c r="AB33" i="7" s="1"/>
  <c r="AB34" i="7" s="1"/>
  <c r="AB35" i="7" s="1"/>
  <c r="AB36" i="7" s="1"/>
  <c r="AB37" i="7" s="1"/>
  <c r="AB38" i="7" s="1"/>
  <c r="AB39" i="7" s="1"/>
  <c r="AB40" i="7" s="1"/>
  <c r="AB41" i="7" s="1"/>
  <c r="AB42" i="7" s="1"/>
  <c r="AB43" i="7" s="1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10" i="7"/>
  <c r="AB10" i="7"/>
  <c r="AB12" i="7" s="1"/>
  <c r="O48" i="7"/>
  <c r="B11" i="7"/>
  <c r="AB13" i="6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AI2" i="7"/>
  <c r="AG1" i="7"/>
  <c r="D10" i="7"/>
  <c r="D11" i="7" s="1"/>
  <c r="D12" i="7" s="1"/>
  <c r="D13" i="7" s="1"/>
  <c r="AD11" i="7"/>
  <c r="AD12" i="7" s="1"/>
  <c r="AD13" i="7" s="1"/>
  <c r="AD14" i="7" s="1"/>
  <c r="D16" i="7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AD17" i="7"/>
  <c r="AD18" i="7" s="1"/>
  <c r="AD19" i="7" s="1"/>
  <c r="AD20" i="7" s="1"/>
  <c r="AD21" i="7" s="1"/>
  <c r="AD22" i="7" s="1"/>
  <c r="AD23" i="7" s="1"/>
  <c r="AD24" i="7" s="1"/>
  <c r="AD25" i="7" s="1"/>
  <c r="AD26" i="7" s="1"/>
  <c r="AD27" i="7" s="1"/>
  <c r="AD28" i="7" s="1"/>
  <c r="AD29" i="7" s="1"/>
  <c r="AD30" i="7" s="1"/>
  <c r="AD31" i="7" s="1"/>
  <c r="AD32" i="7" s="1"/>
  <c r="AD33" i="7" s="1"/>
  <c r="AD34" i="7" s="1"/>
  <c r="AD35" i="7" s="1"/>
  <c r="AD36" i="7" s="1"/>
  <c r="AD37" i="7" s="1"/>
  <c r="AD38" i="7" s="1"/>
  <c r="AD39" i="7" s="1"/>
  <c r="AD40" i="7" s="1"/>
  <c r="AD41" i="7" s="1"/>
  <c r="AD42" i="7" s="1"/>
  <c r="AD43" i="7" s="1"/>
  <c r="AD44" i="7" s="1"/>
  <c r="AD45" i="7" s="1"/>
  <c r="AB14" i="6"/>
  <c r="AI2" i="6"/>
  <c r="AG1" i="6"/>
  <c r="AG9" i="6" s="1"/>
  <c r="S3" i="7"/>
  <c r="AY3" i="7"/>
  <c r="AH3" i="7"/>
  <c r="G3" i="7"/>
  <c r="AS3" i="7"/>
  <c r="Y3" i="7"/>
  <c r="H3" i="7"/>
  <c r="Z3" i="7"/>
  <c r="G1" i="7"/>
  <c r="AT3" i="7"/>
  <c r="I2" i="7"/>
  <c r="M3" i="7"/>
  <c r="AM3" i="7"/>
  <c r="AZ3" i="7"/>
  <c r="AG3" i="7"/>
  <c r="T3" i="7"/>
  <c r="AK3" i="6"/>
  <c r="R3" i="6"/>
  <c r="F3" i="6"/>
  <c r="K3" i="6"/>
  <c r="AR3" i="6"/>
  <c r="AW3" i="6"/>
  <c r="L3" i="6"/>
  <c r="E3" i="6"/>
  <c r="Q3" i="6"/>
  <c r="AE3" i="6"/>
  <c r="F2" i="6"/>
  <c r="G2" i="6" s="1"/>
  <c r="E1" i="6"/>
  <c r="E9" i="6" s="1"/>
  <c r="AL3" i="6"/>
  <c r="AQ3" i="6"/>
  <c r="AF3" i="6"/>
  <c r="W3" i="6"/>
  <c r="AB11" i="6"/>
  <c r="AB12" i="6" s="1"/>
  <c r="B10" i="6"/>
  <c r="B11" i="6" s="1"/>
  <c r="K47" i="6"/>
  <c r="AB15" i="6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C2" i="10" l="1"/>
  <c r="AC1" i="10" s="1"/>
  <c r="D19" i="10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G2" i="10"/>
  <c r="AT3" i="6"/>
  <c r="AZ3" i="6"/>
  <c r="M3" i="6"/>
  <c r="Y3" i="6"/>
  <c r="AG3" i="6"/>
  <c r="AM3" i="6"/>
  <c r="G3" i="6"/>
  <c r="S3" i="6"/>
  <c r="H3" i="6"/>
  <c r="AS3" i="6"/>
  <c r="T3" i="6"/>
  <c r="G1" i="6"/>
  <c r="G9" i="6" s="1"/>
  <c r="AY3" i="6"/>
  <c r="Z3" i="6"/>
  <c r="I2" i="6"/>
  <c r="AH3" i="6"/>
  <c r="AK2" i="7"/>
  <c r="AI1" i="7"/>
  <c r="AI9" i="7" s="1"/>
  <c r="AI1" i="6"/>
  <c r="AK2" i="6"/>
  <c r="AF16" i="7"/>
  <c r="AF17" i="7" s="1"/>
  <c r="AF18" i="7" s="1"/>
  <c r="AF19" i="7" s="1"/>
  <c r="AF20" i="7" s="1"/>
  <c r="AF21" i="7" s="1"/>
  <c r="AF22" i="7" s="1"/>
  <c r="AF23" i="7" s="1"/>
  <c r="AF24" i="7" s="1"/>
  <c r="AF25" i="7" s="1"/>
  <c r="AF26" i="7" s="1"/>
  <c r="AF27" i="7" s="1"/>
  <c r="AF28" i="7" s="1"/>
  <c r="AF29" i="7" s="1"/>
  <c r="AF30" i="7" s="1"/>
  <c r="AF31" i="7" s="1"/>
  <c r="AF32" i="7" s="1"/>
  <c r="AF33" i="7" s="1"/>
  <c r="AF34" i="7" s="1"/>
  <c r="AF35" i="7" s="1"/>
  <c r="AF36" i="7" s="1"/>
  <c r="AF37" i="7" s="1"/>
  <c r="AF38" i="7" s="1"/>
  <c r="AF39" i="7" s="1"/>
  <c r="AF40" i="7" s="1"/>
  <c r="AF41" i="7" s="1"/>
  <c r="AF42" i="7" s="1"/>
  <c r="AF43" i="7" s="1"/>
  <c r="AF44" i="7" s="1"/>
  <c r="AF45" i="7" s="1"/>
  <c r="AF46" i="7" s="1"/>
  <c r="F15" i="7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10" i="7"/>
  <c r="F11" i="7" s="1"/>
  <c r="F12" i="7" s="1"/>
  <c r="F13" i="7" s="1"/>
  <c r="F14" i="7" s="1"/>
  <c r="AF11" i="7"/>
  <c r="AF12" i="7" s="1"/>
  <c r="AF13" i="7" s="1"/>
  <c r="AF14" i="7" s="1"/>
  <c r="AF15" i="7" s="1"/>
  <c r="AD16" i="6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AD35" i="6" s="1"/>
  <c r="AD36" i="6" s="1"/>
  <c r="AD37" i="6" s="1"/>
  <c r="AD38" i="6" s="1"/>
  <c r="AD39" i="6" s="1"/>
  <c r="AD40" i="6" s="1"/>
  <c r="AD41" i="6" s="1"/>
  <c r="AD42" i="6" s="1"/>
  <c r="AD43" i="6" s="1"/>
  <c r="AD44" i="6" s="1"/>
  <c r="AD45" i="6" s="1"/>
  <c r="D15" i="6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AD11" i="6"/>
  <c r="AD12" i="6" s="1"/>
  <c r="AD13" i="6" s="1"/>
  <c r="AD14" i="6" s="1"/>
  <c r="D10" i="6"/>
  <c r="D11" i="6"/>
  <c r="D12" i="6" s="1"/>
  <c r="D13" i="6" s="1"/>
  <c r="C4" i="7"/>
  <c r="AO4" i="7"/>
  <c r="D4" i="7"/>
  <c r="P4" i="7"/>
  <c r="I4" i="7"/>
  <c r="AU4" i="7"/>
  <c r="K2" i="7"/>
  <c r="AP4" i="7"/>
  <c r="AD4" i="7"/>
  <c r="AJ4" i="7"/>
  <c r="O4" i="7"/>
  <c r="AI4" i="7"/>
  <c r="I1" i="7"/>
  <c r="U4" i="7"/>
  <c r="J4" i="7"/>
  <c r="AC4" i="7"/>
  <c r="AE2" i="10" l="1"/>
  <c r="AE1" i="10" s="1"/>
  <c r="G3" i="10"/>
  <c r="F10" i="10" s="1"/>
  <c r="AK3" i="10"/>
  <c r="AF3" i="10"/>
  <c r="H3" i="10"/>
  <c r="AE3" i="10"/>
  <c r="Y3" i="10"/>
  <c r="S3" i="10"/>
  <c r="G1" i="10"/>
  <c r="AL3" i="10"/>
  <c r="I2" i="10"/>
  <c r="T3" i="10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9" i="10" s="1"/>
  <c r="F40" i="10" s="1"/>
  <c r="F41" i="10" s="1"/>
  <c r="F42" i="10" s="1"/>
  <c r="F43" i="10" s="1"/>
  <c r="F44" i="10" s="1"/>
  <c r="F45" i="10" s="1"/>
  <c r="M3" i="10"/>
  <c r="AH11" i="7"/>
  <c r="H11" i="7"/>
  <c r="H10" i="7"/>
  <c r="AH10" i="7"/>
  <c r="AU4" i="6"/>
  <c r="U4" i="6"/>
  <c r="K2" i="6"/>
  <c r="AJ4" i="6"/>
  <c r="AO4" i="6"/>
  <c r="C4" i="6"/>
  <c r="H10" i="6" s="1"/>
  <c r="I4" i="6"/>
  <c r="H11" i="6" s="1"/>
  <c r="J4" i="6"/>
  <c r="AD4" i="6"/>
  <c r="AP4" i="6"/>
  <c r="O4" i="6"/>
  <c r="H12" i="6" s="1"/>
  <c r="P4" i="6"/>
  <c r="AC4" i="6"/>
  <c r="I1" i="6"/>
  <c r="I9" i="6" s="1"/>
  <c r="AI4" i="6"/>
  <c r="D4" i="6"/>
  <c r="F10" i="6"/>
  <c r="F11" i="6" s="1"/>
  <c r="F12" i="6" s="1"/>
  <c r="F13" i="6" s="1"/>
  <c r="F14" i="6" s="1"/>
  <c r="AF11" i="6"/>
  <c r="AF12" i="6"/>
  <c r="AF13" i="6" s="1"/>
  <c r="AF14" i="6" s="1"/>
  <c r="AF15" i="6" s="1"/>
  <c r="AK1" i="6"/>
  <c r="AM2" i="6"/>
  <c r="AF16" i="6"/>
  <c r="AF17" i="6" s="1"/>
  <c r="AF18" i="6" s="1"/>
  <c r="AF19" i="6" s="1"/>
  <c r="AF20" i="6" s="1"/>
  <c r="AF21" i="6" s="1"/>
  <c r="AF22" i="6" s="1"/>
  <c r="AF23" i="6" s="1"/>
  <c r="AF24" i="6" s="1"/>
  <c r="AF25" i="6" s="1"/>
  <c r="AF26" i="6" s="1"/>
  <c r="AF27" i="6" s="1"/>
  <c r="AF28" i="6" s="1"/>
  <c r="AF29" i="6" s="1"/>
  <c r="AF30" i="6" s="1"/>
  <c r="AF31" i="6" s="1"/>
  <c r="AF32" i="6" s="1"/>
  <c r="AF33" i="6" s="1"/>
  <c r="AF34" i="6" s="1"/>
  <c r="AF35" i="6" s="1"/>
  <c r="AF36" i="6" s="1"/>
  <c r="AF37" i="6" s="1"/>
  <c r="AF38" i="6" s="1"/>
  <c r="AF39" i="6" s="1"/>
  <c r="AF40" i="6" s="1"/>
  <c r="AF41" i="6" s="1"/>
  <c r="AF42" i="6" s="1"/>
  <c r="AF43" i="6" s="1"/>
  <c r="AF44" i="6" s="1"/>
  <c r="AF45" i="6" s="1"/>
  <c r="AF46" i="6" s="1"/>
  <c r="F15" i="6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AH12" i="7"/>
  <c r="AH13" i="7" s="1"/>
  <c r="AH14" i="7" s="1"/>
  <c r="AH15" i="7" s="1"/>
  <c r="AH16" i="7" s="1"/>
  <c r="AH17" i="7" s="1"/>
  <c r="AH18" i="7" s="1"/>
  <c r="AH19" i="7" s="1"/>
  <c r="AH20" i="7" s="1"/>
  <c r="AH21" i="7" s="1"/>
  <c r="AH22" i="7" s="1"/>
  <c r="AH23" i="7" s="1"/>
  <c r="AH24" i="7" s="1"/>
  <c r="AH25" i="7" s="1"/>
  <c r="AH26" i="7" s="1"/>
  <c r="AH27" i="7" s="1"/>
  <c r="AH28" i="7" s="1"/>
  <c r="AH29" i="7" s="1"/>
  <c r="AH30" i="7" s="1"/>
  <c r="AH31" i="7" s="1"/>
  <c r="AH32" i="7" s="1"/>
  <c r="AH33" i="7" s="1"/>
  <c r="AH34" i="7" s="1"/>
  <c r="AH35" i="7" s="1"/>
  <c r="AH36" i="7" s="1"/>
  <c r="AH37" i="7" s="1"/>
  <c r="AH38" i="7" s="1"/>
  <c r="AH39" i="7" s="1"/>
  <c r="AH40" i="7" s="1"/>
  <c r="AH41" i="7" s="1"/>
  <c r="AH42" i="7" s="1"/>
  <c r="AH43" i="7" s="1"/>
  <c r="AH44" i="7" s="1"/>
  <c r="AH45" i="7" s="1"/>
  <c r="H12" i="7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L4" i="7"/>
  <c r="AE4" i="7"/>
  <c r="K4" i="7"/>
  <c r="AQ4" i="7"/>
  <c r="E4" i="7"/>
  <c r="R4" i="7"/>
  <c r="F4" i="7"/>
  <c r="AK4" i="7"/>
  <c r="AW4" i="7"/>
  <c r="M2" i="7"/>
  <c r="AL4" i="7"/>
  <c r="AF4" i="7"/>
  <c r="AR4" i="7"/>
  <c r="W4" i="7"/>
  <c r="Q4" i="7"/>
  <c r="K1" i="7"/>
  <c r="K9" i="7" s="1"/>
  <c r="AM2" i="7"/>
  <c r="AK1" i="7"/>
  <c r="AK9" i="7" s="1"/>
  <c r="F11" i="10" l="1"/>
  <c r="F12" i="10" s="1"/>
  <c r="F13" i="10" s="1"/>
  <c r="F14" i="10" s="1"/>
  <c r="AG2" i="10"/>
  <c r="AG1" i="10" s="1"/>
  <c r="U4" i="10"/>
  <c r="AG4" i="10"/>
  <c r="AB4" i="10"/>
  <c r="J4" i="10"/>
  <c r="O4" i="10"/>
  <c r="AA4" i="10"/>
  <c r="P4" i="10"/>
  <c r="D4" i="10"/>
  <c r="I4" i="10"/>
  <c r="I1" i="10"/>
  <c r="K2" i="10"/>
  <c r="C4" i="10"/>
  <c r="H10" i="10" s="1"/>
  <c r="H13" i="6"/>
  <c r="AJ13" i="7"/>
  <c r="AJ14" i="7" s="1"/>
  <c r="AJ15" i="7" s="1"/>
  <c r="AJ16" i="7" s="1"/>
  <c r="AJ17" i="7" s="1"/>
  <c r="AJ18" i="7" s="1"/>
  <c r="AJ19" i="7" s="1"/>
  <c r="AJ20" i="7" s="1"/>
  <c r="AJ21" i="7" s="1"/>
  <c r="AJ22" i="7" s="1"/>
  <c r="AJ23" i="7" s="1"/>
  <c r="AJ24" i="7" s="1"/>
  <c r="AJ25" i="7" s="1"/>
  <c r="AJ26" i="7" s="1"/>
  <c r="AJ27" i="7" s="1"/>
  <c r="AJ28" i="7" s="1"/>
  <c r="AJ29" i="7" s="1"/>
  <c r="AJ30" i="7" s="1"/>
  <c r="AJ31" i="7" s="1"/>
  <c r="AJ32" i="7" s="1"/>
  <c r="AJ33" i="7" s="1"/>
  <c r="AJ34" i="7" s="1"/>
  <c r="AJ35" i="7" s="1"/>
  <c r="AJ36" i="7" s="1"/>
  <c r="AJ37" i="7" s="1"/>
  <c r="AJ38" i="7" s="1"/>
  <c r="AJ39" i="7" s="1"/>
  <c r="AJ40" i="7" s="1"/>
  <c r="AJ41" i="7" s="1"/>
  <c r="AJ42" i="7" s="1"/>
  <c r="AJ43" i="7" s="1"/>
  <c r="AJ44" i="7" s="1"/>
  <c r="AJ45" i="7" s="1"/>
  <c r="J13" i="7"/>
  <c r="P10" i="7"/>
  <c r="AJ10" i="7"/>
  <c r="AP10" i="7"/>
  <c r="J10" i="7"/>
  <c r="AL4" i="6"/>
  <c r="AQ4" i="6"/>
  <c r="K4" i="6"/>
  <c r="R4" i="6"/>
  <c r="AF4" i="6"/>
  <c r="W4" i="6"/>
  <c r="M2" i="6"/>
  <c r="F4" i="6"/>
  <c r="E4" i="6"/>
  <c r="K1" i="6"/>
  <c r="K9" i="6" s="1"/>
  <c r="AK4" i="6"/>
  <c r="L4" i="6"/>
  <c r="Q4" i="6"/>
  <c r="J13" i="6" s="1"/>
  <c r="AE4" i="6"/>
  <c r="AR4" i="6"/>
  <c r="AW4" i="6"/>
  <c r="J14" i="7"/>
  <c r="AM1" i="6"/>
  <c r="AO2" i="6"/>
  <c r="J15" i="7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AM1" i="7"/>
  <c r="AM9" i="7" s="1"/>
  <c r="AO2" i="7"/>
  <c r="Y4" i="7"/>
  <c r="AM4" i="7"/>
  <c r="G4" i="7"/>
  <c r="AZ4" i="7"/>
  <c r="Z4" i="7"/>
  <c r="AY4" i="7"/>
  <c r="H4" i="7"/>
  <c r="AG4" i="7"/>
  <c r="AH4" i="7"/>
  <c r="AT4" i="7"/>
  <c r="M1" i="7"/>
  <c r="M9" i="7" s="1"/>
  <c r="O2" i="7"/>
  <c r="S4" i="7"/>
  <c r="T4" i="7"/>
  <c r="AS4" i="7"/>
  <c r="M4" i="7"/>
  <c r="J11" i="7"/>
  <c r="J12" i="7" s="1"/>
  <c r="AJ11" i="7"/>
  <c r="AJ12" i="7" s="1"/>
  <c r="H14" i="6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AI2" i="10" l="1"/>
  <c r="AI1" i="10" s="1"/>
  <c r="M2" i="10"/>
  <c r="L4" i="10"/>
  <c r="AC4" i="10"/>
  <c r="AD4" i="10"/>
  <c r="F4" i="10"/>
  <c r="AI4" i="10"/>
  <c r="K4" i="10"/>
  <c r="Q4" i="10"/>
  <c r="K1" i="10"/>
  <c r="K9" i="10" s="1"/>
  <c r="R4" i="10"/>
  <c r="W4" i="10"/>
  <c r="E4" i="10"/>
  <c r="H11" i="10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AH4" i="6"/>
  <c r="O2" i="6"/>
  <c r="G4" i="6"/>
  <c r="L10" i="6" s="1"/>
  <c r="M4" i="6"/>
  <c r="Z4" i="6"/>
  <c r="AS4" i="6"/>
  <c r="AY4" i="6"/>
  <c r="Y4" i="6"/>
  <c r="AZ4" i="6"/>
  <c r="AG4" i="6"/>
  <c r="AT4" i="6"/>
  <c r="H4" i="6"/>
  <c r="M1" i="6"/>
  <c r="M9" i="6" s="1"/>
  <c r="AM4" i="6"/>
  <c r="S4" i="6"/>
  <c r="T4" i="6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J14" i="6"/>
  <c r="L10" i="7"/>
  <c r="L11" i="7" s="1"/>
  <c r="L12" i="7" s="1"/>
  <c r="L13" i="7" s="1"/>
  <c r="L14" i="7" s="1"/>
  <c r="L15" i="7" s="1"/>
  <c r="AL10" i="7"/>
  <c r="AL11" i="7" s="1"/>
  <c r="AL12" i="7" s="1"/>
  <c r="AL13" i="7" s="1"/>
  <c r="AL14" i="7" s="1"/>
  <c r="AL15" i="7" s="1"/>
  <c r="L16" i="7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AL16" i="7"/>
  <c r="AL17" i="7" s="1"/>
  <c r="AL18" i="7" s="1"/>
  <c r="AL19" i="7" s="1"/>
  <c r="AL20" i="7" s="1"/>
  <c r="AL21" i="7" s="1"/>
  <c r="AL22" i="7" s="1"/>
  <c r="AL23" i="7" s="1"/>
  <c r="AL24" i="7" s="1"/>
  <c r="AL25" i="7" s="1"/>
  <c r="AL26" i="7" s="1"/>
  <c r="AL27" i="7" s="1"/>
  <c r="AL28" i="7" s="1"/>
  <c r="AL29" i="7" s="1"/>
  <c r="AL30" i="7" s="1"/>
  <c r="AL31" i="7" s="1"/>
  <c r="AL32" i="7" s="1"/>
  <c r="AL33" i="7" s="1"/>
  <c r="AL34" i="7" s="1"/>
  <c r="AL35" i="7" s="1"/>
  <c r="AL36" i="7" s="1"/>
  <c r="AL37" i="7" s="1"/>
  <c r="AL38" i="7" s="1"/>
  <c r="AL39" i="7" s="1"/>
  <c r="AL40" i="7" s="1"/>
  <c r="AL41" i="7" s="1"/>
  <c r="AL42" i="7" s="1"/>
  <c r="AL43" i="7" s="1"/>
  <c r="AL44" i="7" s="1"/>
  <c r="AL45" i="7" s="1"/>
  <c r="AC5" i="7"/>
  <c r="AU5" i="7"/>
  <c r="AI5" i="7"/>
  <c r="AJ5" i="7"/>
  <c r="AP5" i="7"/>
  <c r="AD5" i="7"/>
  <c r="U5" i="7"/>
  <c r="O5" i="7"/>
  <c r="I5" i="7"/>
  <c r="D5" i="7"/>
  <c r="AO5" i="7"/>
  <c r="C5" i="7"/>
  <c r="O1" i="7"/>
  <c r="O9" i="7" s="1"/>
  <c r="P5" i="7"/>
  <c r="Q2" i="7"/>
  <c r="J5" i="7"/>
  <c r="AQ2" i="7"/>
  <c r="AO1" i="7"/>
  <c r="AO9" i="7" s="1"/>
  <c r="AO1" i="6"/>
  <c r="AQ2" i="6"/>
  <c r="J15" i="6"/>
  <c r="P10" i="6"/>
  <c r="J10" i="6"/>
  <c r="J11" i="6" s="1"/>
  <c r="J12" i="6" s="1"/>
  <c r="J16" i="6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AK2" i="10" l="1"/>
  <c r="AK1" i="10" s="1"/>
  <c r="P10" i="10"/>
  <c r="J10" i="10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T4" i="10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7" i="10" s="1"/>
  <c r="L38" i="10" s="1"/>
  <c r="G4" i="10"/>
  <c r="L10" i="10" s="1"/>
  <c r="AF4" i="10"/>
  <c r="O2" i="10"/>
  <c r="AL4" i="10"/>
  <c r="S4" i="10"/>
  <c r="H4" i="10"/>
  <c r="AK4" i="10"/>
  <c r="M1" i="10"/>
  <c r="M9" i="10" s="1"/>
  <c r="AE4" i="10"/>
  <c r="M4" i="10"/>
  <c r="Y4" i="10"/>
  <c r="AI5" i="6"/>
  <c r="D5" i="6"/>
  <c r="AP5" i="6"/>
  <c r="O5" i="6"/>
  <c r="P5" i="6"/>
  <c r="AC5" i="6"/>
  <c r="AU5" i="6"/>
  <c r="O1" i="6"/>
  <c r="O9" i="6" s="1"/>
  <c r="U5" i="6"/>
  <c r="Q2" i="6"/>
  <c r="I5" i="6"/>
  <c r="N11" i="6" s="1"/>
  <c r="AD5" i="6"/>
  <c r="AJ5" i="6"/>
  <c r="J5" i="6"/>
  <c r="AO5" i="6"/>
  <c r="C5" i="6"/>
  <c r="N10" i="6" s="1"/>
  <c r="N11" i="7"/>
  <c r="AN11" i="7"/>
  <c r="AQ1" i="6"/>
  <c r="AS2" i="6"/>
  <c r="R5" i="7"/>
  <c r="AQ5" i="7"/>
  <c r="L5" i="7"/>
  <c r="AE5" i="7"/>
  <c r="W5" i="7"/>
  <c r="AL5" i="7"/>
  <c r="Q1" i="7"/>
  <c r="AR5" i="7"/>
  <c r="F5" i="7"/>
  <c r="E5" i="7"/>
  <c r="S2" i="7"/>
  <c r="AW5" i="7"/>
  <c r="Q5" i="7"/>
  <c r="AK5" i="7"/>
  <c r="AF5" i="7"/>
  <c r="K5" i="7"/>
  <c r="AQ1" i="7"/>
  <c r="AQ9" i="7" s="1"/>
  <c r="AS2" i="7"/>
  <c r="AN10" i="7"/>
  <c r="N10" i="7"/>
  <c r="AN12" i="7"/>
  <c r="AN13" i="7" s="1"/>
  <c r="AN14" i="7" s="1"/>
  <c r="AN15" i="7" s="1"/>
  <c r="AN16" i="7" s="1"/>
  <c r="AN17" i="7" s="1"/>
  <c r="AN18" i="7" s="1"/>
  <c r="AN19" i="7" s="1"/>
  <c r="AN20" i="7" s="1"/>
  <c r="AN21" i="7" s="1"/>
  <c r="AN22" i="7" s="1"/>
  <c r="AN23" i="7" s="1"/>
  <c r="AN24" i="7" s="1"/>
  <c r="AN25" i="7" s="1"/>
  <c r="AN26" i="7" s="1"/>
  <c r="AN27" i="7" s="1"/>
  <c r="AN28" i="7" s="1"/>
  <c r="AN29" i="7" s="1"/>
  <c r="AN30" i="7" s="1"/>
  <c r="AN31" i="7" s="1"/>
  <c r="AN32" i="7" s="1"/>
  <c r="AN33" i="7" s="1"/>
  <c r="AN34" i="7" s="1"/>
  <c r="AN35" i="7" s="1"/>
  <c r="AN36" i="7" s="1"/>
  <c r="AN37" i="7" s="1"/>
  <c r="AN38" i="7" s="1"/>
  <c r="AN39" i="7" s="1"/>
  <c r="AN40" i="7" s="1"/>
  <c r="AN41" i="7" s="1"/>
  <c r="AN42" i="7" s="1"/>
  <c r="AN43" i="7" s="1"/>
  <c r="AN44" i="7" s="1"/>
  <c r="AN45" i="7" s="1"/>
  <c r="N12" i="7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L11" i="6"/>
  <c r="L12" i="6" s="1"/>
  <c r="L13" i="6" s="1"/>
  <c r="L14" i="6" s="1"/>
  <c r="L15" i="6" s="1"/>
  <c r="L11" i="10" l="1"/>
  <c r="L12" i="10" s="1"/>
  <c r="L13" i="10" s="1"/>
  <c r="L14" i="10" s="1"/>
  <c r="U5" i="10"/>
  <c r="O5" i="10"/>
  <c r="P5" i="10"/>
  <c r="J5" i="10"/>
  <c r="I5" i="10"/>
  <c r="AB5" i="10"/>
  <c r="Q2" i="10"/>
  <c r="C5" i="10"/>
  <c r="AA5" i="10"/>
  <c r="AG5" i="10"/>
  <c r="D5" i="10"/>
  <c r="O1" i="10"/>
  <c r="O9" i="10" s="1"/>
  <c r="N12" i="6"/>
  <c r="Y5" i="7"/>
  <c r="AG5" i="7"/>
  <c r="H5" i="7"/>
  <c r="AM5" i="7"/>
  <c r="M5" i="7"/>
  <c r="AH5" i="7"/>
  <c r="T5" i="7"/>
  <c r="G5" i="7"/>
  <c r="S1" i="7"/>
  <c r="Z5" i="7"/>
  <c r="U2" i="7"/>
  <c r="AS5" i="7"/>
  <c r="AZ5" i="7"/>
  <c r="AT5" i="7"/>
  <c r="S5" i="7"/>
  <c r="AY5" i="7"/>
  <c r="N13" i="6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AS1" i="6"/>
  <c r="AU2" i="6"/>
  <c r="AU2" i="7"/>
  <c r="AS1" i="7"/>
  <c r="AS9" i="7" s="1"/>
  <c r="AR5" i="6"/>
  <c r="AW5" i="6"/>
  <c r="Q5" i="6"/>
  <c r="AE5" i="6"/>
  <c r="S2" i="6"/>
  <c r="AK5" i="6"/>
  <c r="E5" i="6"/>
  <c r="P11" i="6" s="1"/>
  <c r="L5" i="6"/>
  <c r="AL5" i="6"/>
  <c r="R5" i="6"/>
  <c r="AQ5" i="6"/>
  <c r="K5" i="6"/>
  <c r="AF5" i="6"/>
  <c r="Q1" i="6"/>
  <c r="Q9" i="6" s="1"/>
  <c r="F5" i="6"/>
  <c r="W5" i="6"/>
  <c r="P14" i="6" s="1"/>
  <c r="P11" i="7"/>
  <c r="P12" i="7" s="1"/>
  <c r="P13" i="7" s="1"/>
  <c r="AP11" i="7"/>
  <c r="AP12" i="7" s="1"/>
  <c r="AP13" i="7" s="1"/>
  <c r="P14" i="7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AP14" i="7"/>
  <c r="AP15" i="7" s="1"/>
  <c r="AP16" i="7" s="1"/>
  <c r="AP17" i="7" s="1"/>
  <c r="AP18" i="7" s="1"/>
  <c r="AP19" i="7" s="1"/>
  <c r="AP20" i="7" s="1"/>
  <c r="AP21" i="7" s="1"/>
  <c r="AP22" i="7" s="1"/>
  <c r="AP23" i="7" s="1"/>
  <c r="AP24" i="7" s="1"/>
  <c r="AP25" i="7" s="1"/>
  <c r="AP26" i="7" s="1"/>
  <c r="AP27" i="7" s="1"/>
  <c r="AP28" i="7" s="1"/>
  <c r="AP29" i="7" s="1"/>
  <c r="AP30" i="7" s="1"/>
  <c r="AP31" i="7" s="1"/>
  <c r="AP32" i="7" s="1"/>
  <c r="AP33" i="7" s="1"/>
  <c r="AP34" i="7" s="1"/>
  <c r="AP35" i="7" s="1"/>
  <c r="AP36" i="7" s="1"/>
  <c r="AP37" i="7" s="1"/>
  <c r="AP38" i="7" s="1"/>
  <c r="AP39" i="7" s="1"/>
  <c r="AP40" i="7" s="1"/>
  <c r="AP41" i="7" s="1"/>
  <c r="AP42" i="7" s="1"/>
  <c r="AP43" i="7" s="1"/>
  <c r="AP44" i="7" s="1"/>
  <c r="AP45" i="7" s="1"/>
  <c r="W5" i="10" l="1"/>
  <c r="Q5" i="10"/>
  <c r="AD5" i="10"/>
  <c r="Q1" i="10"/>
  <c r="R5" i="10"/>
  <c r="L5" i="10"/>
  <c r="AI5" i="10"/>
  <c r="AC5" i="10"/>
  <c r="S2" i="10"/>
  <c r="F5" i="10"/>
  <c r="K5" i="10"/>
  <c r="E5" i="10"/>
  <c r="N10" i="10"/>
  <c r="N11" i="10" s="1"/>
  <c r="N12" i="10" s="1"/>
  <c r="N13" i="10" s="1"/>
  <c r="N14" i="10" s="1"/>
  <c r="N15" i="10" s="1"/>
  <c r="N16" i="10" s="1"/>
  <c r="N17" i="10" s="1"/>
  <c r="N18" i="10" s="1"/>
  <c r="N19" i="10" s="1"/>
  <c r="AU1" i="6"/>
  <c r="AW2" i="6"/>
  <c r="U6" i="7"/>
  <c r="AC6" i="7"/>
  <c r="AU6" i="7"/>
  <c r="AI6" i="7"/>
  <c r="AJ6" i="7"/>
  <c r="U1" i="7"/>
  <c r="AO6" i="7"/>
  <c r="J6" i="7"/>
  <c r="O6" i="7"/>
  <c r="AD6" i="7"/>
  <c r="C6" i="7"/>
  <c r="P6" i="7"/>
  <c r="D6" i="7"/>
  <c r="W2" i="7"/>
  <c r="I6" i="7"/>
  <c r="AP6" i="7"/>
  <c r="AM5" i="6"/>
  <c r="S5" i="6"/>
  <c r="T5" i="6"/>
  <c r="AT5" i="6"/>
  <c r="AZ5" i="6"/>
  <c r="G5" i="6"/>
  <c r="R10" i="6" s="1"/>
  <c r="H5" i="6"/>
  <c r="AG5" i="6"/>
  <c r="Z5" i="6"/>
  <c r="S1" i="6"/>
  <c r="S9" i="6" s="1"/>
  <c r="AH5" i="6"/>
  <c r="U2" i="6"/>
  <c r="M5" i="6"/>
  <c r="AY5" i="6"/>
  <c r="Y5" i="6"/>
  <c r="AS5" i="6"/>
  <c r="P12" i="6"/>
  <c r="P13" i="6" s="1"/>
  <c r="P15" i="6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AU1" i="7"/>
  <c r="AU9" i="7" s="1"/>
  <c r="AW2" i="7"/>
  <c r="AR10" i="7"/>
  <c r="AR11" i="7" s="1"/>
  <c r="AR12" i="7" s="1"/>
  <c r="AR13" i="7" s="1"/>
  <c r="AR14" i="7" s="1"/>
  <c r="AR15" i="7" s="1"/>
  <c r="AR16" i="7" s="1"/>
  <c r="AR17" i="7" s="1"/>
  <c r="AR18" i="7" s="1"/>
  <c r="AR19" i="7" s="1"/>
  <c r="AR20" i="7" s="1"/>
  <c r="AR21" i="7" s="1"/>
  <c r="AR22" i="7" s="1"/>
  <c r="AR23" i="7" s="1"/>
  <c r="AR24" i="7" s="1"/>
  <c r="AR25" i="7" s="1"/>
  <c r="AR26" i="7" s="1"/>
  <c r="AR27" i="7" s="1"/>
  <c r="AR28" i="7" s="1"/>
  <c r="AR29" i="7" s="1"/>
  <c r="AR30" i="7" s="1"/>
  <c r="AR31" i="7" s="1"/>
  <c r="AR32" i="7" s="1"/>
  <c r="AR33" i="7" s="1"/>
  <c r="AR34" i="7" s="1"/>
  <c r="AR35" i="7" s="1"/>
  <c r="AR36" i="7" s="1"/>
  <c r="AR37" i="7" s="1"/>
  <c r="AR38" i="7" s="1"/>
  <c r="AR39" i="7" s="1"/>
  <c r="AR40" i="7" s="1"/>
  <c r="AR41" i="7" s="1"/>
  <c r="AR42" i="7" s="1"/>
  <c r="R10" i="7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P11" i="10" l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T5" i="10"/>
  <c r="S5" i="10"/>
  <c r="Y5" i="10"/>
  <c r="M5" i="10"/>
  <c r="AF5" i="10"/>
  <c r="AE5" i="10"/>
  <c r="U2" i="10"/>
  <c r="H5" i="10"/>
  <c r="S1" i="10"/>
  <c r="AL5" i="10"/>
  <c r="G5" i="10"/>
  <c r="AK5" i="10"/>
  <c r="AT11" i="7"/>
  <c r="T10" i="7"/>
  <c r="T11" i="7" s="1"/>
  <c r="AT10" i="7"/>
  <c r="E6" i="7"/>
  <c r="AL6" i="7"/>
  <c r="F6" i="7"/>
  <c r="AQ6" i="7"/>
  <c r="AF6" i="7"/>
  <c r="AW6" i="7"/>
  <c r="Q6" i="7"/>
  <c r="W1" i="7"/>
  <c r="W6" i="7"/>
  <c r="AR6" i="7"/>
  <c r="Y2" i="7"/>
  <c r="R6" i="7"/>
  <c r="K6" i="7"/>
  <c r="AE6" i="7"/>
  <c r="L6" i="7"/>
  <c r="AK6" i="7"/>
  <c r="AW1" i="6"/>
  <c r="AY2" i="6"/>
  <c r="AY1" i="6" s="1"/>
  <c r="W2" i="6"/>
  <c r="AJ6" i="6"/>
  <c r="AO6" i="6"/>
  <c r="I6" i="6"/>
  <c r="T11" i="6" s="1"/>
  <c r="J6" i="6"/>
  <c r="AD6" i="6"/>
  <c r="AU6" i="6"/>
  <c r="U6" i="6"/>
  <c r="T13" i="6" s="1"/>
  <c r="AI6" i="6"/>
  <c r="D6" i="6"/>
  <c r="C6" i="6"/>
  <c r="T10" i="6" s="1"/>
  <c r="U1" i="6"/>
  <c r="U9" i="6" s="1"/>
  <c r="P6" i="6"/>
  <c r="AP6" i="6"/>
  <c r="O6" i="6"/>
  <c r="T12" i="6" s="1"/>
  <c r="AC6" i="6"/>
  <c r="AW1" i="7"/>
  <c r="AW9" i="7" s="1"/>
  <c r="AY2" i="7"/>
  <c r="AY1" i="7" s="1"/>
  <c r="AY9" i="7" s="1"/>
  <c r="R11" i="6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AT12" i="7"/>
  <c r="T12" i="7"/>
  <c r="AT13" i="7"/>
  <c r="AT14" i="7" s="1"/>
  <c r="AT15" i="7" s="1"/>
  <c r="AT16" i="7" s="1"/>
  <c r="AT17" i="7" s="1"/>
  <c r="AT18" i="7" s="1"/>
  <c r="AT19" i="7" s="1"/>
  <c r="AT20" i="7" s="1"/>
  <c r="AT21" i="7" s="1"/>
  <c r="AT22" i="7" s="1"/>
  <c r="AT23" i="7" s="1"/>
  <c r="AT24" i="7" s="1"/>
  <c r="AT25" i="7" s="1"/>
  <c r="AT26" i="7" s="1"/>
  <c r="AT27" i="7" s="1"/>
  <c r="AT28" i="7" s="1"/>
  <c r="AT29" i="7" s="1"/>
  <c r="AT30" i="7" s="1"/>
  <c r="AT31" i="7" s="1"/>
  <c r="AT32" i="7" s="1"/>
  <c r="AT33" i="7" s="1"/>
  <c r="AT34" i="7" s="1"/>
  <c r="AT35" i="7" s="1"/>
  <c r="AT36" i="7" s="1"/>
  <c r="AT37" i="7" s="1"/>
  <c r="AT38" i="7" s="1"/>
  <c r="AT39" i="7" s="1"/>
  <c r="AT40" i="7" s="1"/>
  <c r="AT41" i="7" s="1"/>
  <c r="AT42" i="7" s="1"/>
  <c r="AT43" i="7" s="1"/>
  <c r="AT44" i="7" s="1"/>
  <c r="AT45" i="7" s="1"/>
  <c r="T13" i="7"/>
  <c r="T14" i="7" s="1"/>
  <c r="T15" i="7" s="1"/>
  <c r="T16" i="7" s="1"/>
  <c r="T17" i="7" s="1"/>
  <c r="T18" i="7" s="1"/>
  <c r="T19" i="7" s="1"/>
  <c r="T20" i="7" s="1"/>
  <c r="T21" i="7" s="1"/>
  <c r="T22" i="7" s="1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T34" i="7" s="1"/>
  <c r="T35" i="7" s="1"/>
  <c r="T36" i="7" s="1"/>
  <c r="T37" i="7" s="1"/>
  <c r="T38" i="7" s="1"/>
  <c r="T39" i="7" s="1"/>
  <c r="T40" i="7" s="1"/>
  <c r="T41" i="7" s="1"/>
  <c r="T42" i="7" s="1"/>
  <c r="T43" i="7" s="1"/>
  <c r="T44" i="7" s="1"/>
  <c r="T45" i="7" s="1"/>
  <c r="C6" i="10" l="1"/>
  <c r="U6" i="10"/>
  <c r="U1" i="10"/>
  <c r="I6" i="10"/>
  <c r="P6" i="10"/>
  <c r="O6" i="10"/>
  <c r="W2" i="10"/>
  <c r="J6" i="10"/>
  <c r="AG6" i="10"/>
  <c r="D6" i="10"/>
  <c r="AB6" i="10"/>
  <c r="AA6" i="10"/>
  <c r="R16" i="10"/>
  <c r="R17" i="10" s="1"/>
  <c r="R18" i="10" s="1"/>
  <c r="R19" i="10" s="1"/>
  <c r="R20" i="10" s="1"/>
  <c r="R21" i="10" s="1"/>
  <c r="R22" i="10" s="1"/>
  <c r="R23" i="10" s="1"/>
  <c r="R24" i="10" s="1"/>
  <c r="R10" i="10"/>
  <c r="R11" i="10" s="1"/>
  <c r="R12" i="10" s="1"/>
  <c r="R13" i="10" s="1"/>
  <c r="R14" i="10" s="1"/>
  <c r="T14" i="6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F6" i="6"/>
  <c r="V10" i="6" s="1"/>
  <c r="W6" i="6"/>
  <c r="AL6" i="6"/>
  <c r="AQ6" i="6"/>
  <c r="K6" i="6"/>
  <c r="R6" i="6"/>
  <c r="AF6" i="6"/>
  <c r="AR6" i="6"/>
  <c r="Q6" i="6"/>
  <c r="AE6" i="6"/>
  <c r="W1" i="6"/>
  <c r="W9" i="6" s="1"/>
  <c r="AW6" i="6"/>
  <c r="Y2" i="6"/>
  <c r="E6" i="6"/>
  <c r="V11" i="6" s="1"/>
  <c r="AK6" i="6"/>
  <c r="L6" i="6"/>
  <c r="V15" i="6" s="1"/>
  <c r="V15" i="7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V39" i="7" s="1"/>
  <c r="V40" i="7" s="1"/>
  <c r="V41" i="7" s="1"/>
  <c r="V42" i="7" s="1"/>
  <c r="V43" i="7" s="1"/>
  <c r="V44" i="7" s="1"/>
  <c r="V45" i="7" s="1"/>
  <c r="AV15" i="7"/>
  <c r="AV16" i="7" s="1"/>
  <c r="AV17" i="7" s="1"/>
  <c r="AV18" i="7" s="1"/>
  <c r="AV19" i="7" s="1"/>
  <c r="AV20" i="7" s="1"/>
  <c r="AV21" i="7" s="1"/>
  <c r="AV22" i="7" s="1"/>
  <c r="AV23" i="7" s="1"/>
  <c r="AV24" i="7" s="1"/>
  <c r="AV25" i="7" s="1"/>
  <c r="AV26" i="7" s="1"/>
  <c r="AV27" i="7" s="1"/>
  <c r="AV28" i="7" s="1"/>
  <c r="AV29" i="7" s="1"/>
  <c r="AV30" i="7" s="1"/>
  <c r="AV31" i="7" s="1"/>
  <c r="AV32" i="7" s="1"/>
  <c r="AV33" i="7" s="1"/>
  <c r="AV34" i="7" s="1"/>
  <c r="AV35" i="7" s="1"/>
  <c r="AV36" i="7" s="1"/>
  <c r="AV37" i="7" s="1"/>
  <c r="AV38" i="7" s="1"/>
  <c r="AV39" i="7" s="1"/>
  <c r="AV40" i="7" s="1"/>
  <c r="AV41" i="7" s="1"/>
  <c r="AV42" i="7" s="1"/>
  <c r="AV43" i="7" s="1"/>
  <c r="AV44" i="7" s="1"/>
  <c r="AV45" i="7" s="1"/>
  <c r="AS6" i="7"/>
  <c r="AZ6" i="7"/>
  <c r="T6" i="7"/>
  <c r="H6" i="7"/>
  <c r="Y6" i="7"/>
  <c r="Y1" i="7"/>
  <c r="M6" i="7"/>
  <c r="AT6" i="7"/>
  <c r="AM6" i="7"/>
  <c r="AH6" i="7"/>
  <c r="AG6" i="7"/>
  <c r="G6" i="7"/>
  <c r="AY6" i="7"/>
  <c r="Z6" i="7"/>
  <c r="S6" i="7"/>
  <c r="AV10" i="7"/>
  <c r="AV11" i="7" s="1"/>
  <c r="AV12" i="7" s="1"/>
  <c r="AV13" i="7" s="1"/>
  <c r="AV14" i="7" s="1"/>
  <c r="V10" i="7"/>
  <c r="V11" i="7" s="1"/>
  <c r="V12" i="7" s="1"/>
  <c r="V13" i="7" s="1"/>
  <c r="V14" i="7" s="1"/>
  <c r="R25" i="10" l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Y2" i="10"/>
  <c r="AI6" i="10"/>
  <c r="Q6" i="10"/>
  <c r="K6" i="10"/>
  <c r="AC6" i="10"/>
  <c r="L6" i="10"/>
  <c r="R6" i="10"/>
  <c r="AD6" i="10"/>
  <c r="F6" i="10"/>
  <c r="E6" i="10"/>
  <c r="W6" i="10"/>
  <c r="W1" i="10"/>
  <c r="T10" i="10"/>
  <c r="T11" i="10" s="1"/>
  <c r="T12" i="10" s="1"/>
  <c r="T13" i="10" s="1"/>
  <c r="T14" i="10" s="1"/>
  <c r="T15" i="10" s="1"/>
  <c r="T16" i="10" s="1"/>
  <c r="T17" i="10" s="1"/>
  <c r="T18" i="10" s="1"/>
  <c r="T19" i="10" s="1"/>
  <c r="T20" i="10" s="1"/>
  <c r="T21" i="10" s="1"/>
  <c r="T22" i="10" s="1"/>
  <c r="T23" i="10" s="1"/>
  <c r="T24" i="10" s="1"/>
  <c r="T25" i="10" s="1"/>
  <c r="T26" i="10" s="1"/>
  <c r="T27" i="10" s="1"/>
  <c r="T28" i="10" s="1"/>
  <c r="T29" i="10" s="1"/>
  <c r="T30" i="10" s="1"/>
  <c r="T31" i="10" s="1"/>
  <c r="T32" i="10" s="1"/>
  <c r="T33" i="10" s="1"/>
  <c r="T34" i="10" s="1"/>
  <c r="T35" i="10" s="1"/>
  <c r="T36" i="10" s="1"/>
  <c r="T37" i="10" s="1"/>
  <c r="T38" i="10" s="1"/>
  <c r="T39" i="10" s="1"/>
  <c r="T40" i="10" s="1"/>
  <c r="T41" i="10" s="1"/>
  <c r="T42" i="10" s="1"/>
  <c r="T43" i="10" s="1"/>
  <c r="T44" i="10" s="1"/>
  <c r="T45" i="10" s="1"/>
  <c r="V16" i="6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AS6" i="6"/>
  <c r="AY6" i="6"/>
  <c r="Y6" i="6"/>
  <c r="AH6" i="6"/>
  <c r="M6" i="6"/>
  <c r="Z6" i="6"/>
  <c r="S6" i="6"/>
  <c r="AM6" i="6"/>
  <c r="T6" i="6"/>
  <c r="Y1" i="6"/>
  <c r="Y9" i="6" s="1"/>
  <c r="AT6" i="6"/>
  <c r="H6" i="6"/>
  <c r="AZ6" i="6"/>
  <c r="G6" i="6"/>
  <c r="X10" i="6" s="1"/>
  <c r="AG6" i="6"/>
  <c r="V13" i="6"/>
  <c r="V14" i="6" s="1"/>
  <c r="V12" i="6"/>
  <c r="AX10" i="7"/>
  <c r="AX11" i="7" s="1"/>
  <c r="AX12" i="7" s="1"/>
  <c r="AX13" i="7" s="1"/>
  <c r="AX14" i="7" s="1"/>
  <c r="AX15" i="7" s="1"/>
  <c r="AX16" i="7" s="1"/>
  <c r="AX17" i="7" s="1"/>
  <c r="AX18" i="7" s="1"/>
  <c r="AX19" i="7" s="1"/>
  <c r="AX20" i="7" s="1"/>
  <c r="AX21" i="7" s="1"/>
  <c r="AX22" i="7" s="1"/>
  <c r="AX23" i="7" s="1"/>
  <c r="AX24" i="7" s="1"/>
  <c r="AX25" i="7" s="1"/>
  <c r="AX26" i="7" s="1"/>
  <c r="AX27" i="7" s="1"/>
  <c r="AX28" i="7" s="1"/>
  <c r="AX29" i="7" s="1"/>
  <c r="AX30" i="7" s="1"/>
  <c r="AX31" i="7" s="1"/>
  <c r="AX32" i="7" s="1"/>
  <c r="AX33" i="7" s="1"/>
  <c r="AX34" i="7" s="1"/>
  <c r="AX35" i="7" s="1"/>
  <c r="AX36" i="7" s="1"/>
  <c r="AX37" i="7" s="1"/>
  <c r="AX38" i="7" s="1"/>
  <c r="AX39" i="7" s="1"/>
  <c r="AX40" i="7" s="1"/>
  <c r="AX41" i="7" s="1"/>
  <c r="AX42" i="7" s="1"/>
  <c r="AX43" i="7" s="1"/>
  <c r="AX44" i="7" s="1"/>
  <c r="AX45" i="7" s="1"/>
  <c r="X10" i="7"/>
  <c r="X11" i="7"/>
  <c r="X12" i="7" s="1"/>
  <c r="X13" i="7" s="1"/>
  <c r="X14" i="7" s="1"/>
  <c r="X15" i="7" s="1"/>
  <c r="X16" i="7" s="1"/>
  <c r="X17" i="7" s="1"/>
  <c r="X18" i="7" s="1"/>
  <c r="X19" i="7" s="1"/>
  <c r="X20" i="7" s="1"/>
  <c r="X21" i="7" s="1"/>
  <c r="X22" i="7" s="1"/>
  <c r="X23" i="7" s="1"/>
  <c r="X24" i="7" s="1"/>
  <c r="X25" i="7" s="1"/>
  <c r="X26" i="7" s="1"/>
  <c r="X27" i="7" s="1"/>
  <c r="X28" i="7" s="1"/>
  <c r="X29" i="7" s="1"/>
  <c r="X30" i="7" s="1"/>
  <c r="X31" i="7" s="1"/>
  <c r="X32" i="7" s="1"/>
  <c r="X33" i="7" s="1"/>
  <c r="X34" i="7" s="1"/>
  <c r="X35" i="7" s="1"/>
  <c r="X36" i="7" s="1"/>
  <c r="X37" i="7" s="1"/>
  <c r="X38" i="7" s="1"/>
  <c r="X39" i="7" s="1"/>
  <c r="X40" i="7" s="1"/>
  <c r="X41" i="7" s="1"/>
  <c r="X42" i="7" s="1"/>
  <c r="X43" i="7" s="1"/>
  <c r="V10" i="10" l="1"/>
  <c r="V11" i="10" s="1"/>
  <c r="V12" i="10" s="1"/>
  <c r="V13" i="10" s="1"/>
  <c r="V14" i="10" s="1"/>
  <c r="V15" i="10" s="1"/>
  <c r="V16" i="10" s="1"/>
  <c r="V17" i="10" s="1"/>
  <c r="V18" i="10" s="1"/>
  <c r="V19" i="10" s="1"/>
  <c r="V20" i="10" s="1"/>
  <c r="V21" i="10" s="1"/>
  <c r="V22" i="10" s="1"/>
  <c r="V23" i="10" s="1"/>
  <c r="V24" i="10" s="1"/>
  <c r="V25" i="10" s="1"/>
  <c r="V26" i="10" s="1"/>
  <c r="V27" i="10" s="1"/>
  <c r="V28" i="10" s="1"/>
  <c r="V29" i="10" s="1"/>
  <c r="V30" i="10" s="1"/>
  <c r="V31" i="10" s="1"/>
  <c r="V32" i="10" s="1"/>
  <c r="V33" i="10" s="1"/>
  <c r="V34" i="10" s="1"/>
  <c r="V35" i="10" s="1"/>
  <c r="V36" i="10" s="1"/>
  <c r="V37" i="10" s="1"/>
  <c r="V38" i="10" s="1"/>
  <c r="V39" i="10" s="1"/>
  <c r="V40" i="10" s="1"/>
  <c r="V41" i="10" s="1"/>
  <c r="V42" i="10" s="1"/>
  <c r="V43" i="10" s="1"/>
  <c r="V44" i="10" s="1"/>
  <c r="V45" i="10" s="1"/>
  <c r="T6" i="10"/>
  <c r="G6" i="10"/>
  <c r="H6" i="10"/>
  <c r="AF6" i="10"/>
  <c r="AE6" i="10"/>
  <c r="S6" i="10"/>
  <c r="Y6" i="10"/>
  <c r="AK6" i="10"/>
  <c r="M6" i="10"/>
  <c r="AL6" i="10"/>
  <c r="Y1" i="10"/>
  <c r="X11" i="6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X41" i="6" s="1"/>
  <c r="X42" i="6" s="1"/>
  <c r="X43" i="6" s="1"/>
  <c r="X44" i="6" s="1"/>
  <c r="X45" i="6" s="1"/>
  <c r="X10" i="10" l="1"/>
  <c r="X11" i="10" s="1"/>
  <c r="X12" i="10" s="1"/>
  <c r="X13" i="10" s="1"/>
  <c r="X16" i="10"/>
  <c r="X17" i="10" s="1"/>
  <c r="X18" i="10" s="1"/>
  <c r="X19" i="10" s="1"/>
  <c r="X20" i="10" s="1"/>
  <c r="X21" i="10" s="1"/>
  <c r="X22" i="10" s="1"/>
  <c r="X23" i="10" s="1"/>
  <c r="X24" i="10" s="1"/>
  <c r="X25" i="10" s="1"/>
  <c r="X26" i="10" s="1"/>
  <c r="X27" i="10" s="1"/>
  <c r="X28" i="10" s="1"/>
  <c r="X29" i="10" s="1"/>
  <c r="X30" i="10" s="1"/>
  <c r="X31" i="10" s="1"/>
  <c r="X32" i="10" s="1"/>
  <c r="X33" i="10" s="1"/>
  <c r="X34" i="10" s="1"/>
  <c r="X35" i="10" s="1"/>
  <c r="X36" i="10" s="1"/>
  <c r="X37" i="10" s="1"/>
  <c r="X38" i="10" s="1"/>
</calcChain>
</file>

<file path=xl/comments1.xml><?xml version="1.0" encoding="utf-8"?>
<comments xmlns="http://schemas.openxmlformats.org/spreadsheetml/2006/main">
  <authors>
    <author/>
  </authors>
  <commentList>
    <comment ref="M8" authorId="0" shapeId="0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  <comment ref="AM8" authorId="0" shapeId="0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M8" authorId="0" shapeId="0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  <comment ref="AM8" authorId="0" shapeId="0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8" authorId="0" shapeId="0">
      <text>
        <r>
          <rPr>
            <b/>
            <u/>
            <sz val="12"/>
            <color indexed="10"/>
            <rFont val="Tahoma"/>
            <family val="2"/>
          </rPr>
          <t>Insert Year Here</t>
        </r>
      </text>
    </comment>
  </commentList>
</comments>
</file>

<file path=xl/sharedStrings.xml><?xml version="1.0" encoding="utf-8"?>
<sst xmlns="http://schemas.openxmlformats.org/spreadsheetml/2006/main" count="758" uniqueCount="247">
  <si>
    <t>Mon</t>
  </si>
  <si>
    <t>Tue</t>
  </si>
  <si>
    <t>Wed</t>
  </si>
  <si>
    <t>Thu</t>
  </si>
  <si>
    <t>Fri</t>
  </si>
  <si>
    <t>Sat</t>
  </si>
  <si>
    <t>Sun</t>
  </si>
  <si>
    <t>Legend</t>
  </si>
  <si>
    <t xml:space="preserve">NEC </t>
  </si>
  <si>
    <t xml:space="preserve">NWC </t>
  </si>
  <si>
    <t xml:space="preserve">PROVINCIAL WORKING GROUPS </t>
  </si>
  <si>
    <t xml:space="preserve">PROVINCIAL EXECUTIVE COMMITTEES </t>
  </si>
  <si>
    <t xml:space="preserve">NATIONAL WORKING GROUPS </t>
  </si>
  <si>
    <t xml:space="preserve">PROVINCIAL MEMBERS ASSEMBLIES </t>
  </si>
  <si>
    <t xml:space="preserve">NOB </t>
  </si>
  <si>
    <t xml:space="preserve">POB </t>
  </si>
  <si>
    <t xml:space="preserve">NEW YEAR </t>
  </si>
  <si>
    <t>EASTER</t>
  </si>
  <si>
    <t>HUMAN RIGHTS</t>
  </si>
  <si>
    <t>FREEDOM</t>
  </si>
  <si>
    <t>WORKERS</t>
  </si>
  <si>
    <t xml:space="preserve">YOUTH </t>
  </si>
  <si>
    <t>WOMENS</t>
  </si>
  <si>
    <t>HERITAGE</t>
  </si>
  <si>
    <t>RECONCILIATION</t>
  </si>
  <si>
    <t>CHRISTMAS</t>
  </si>
  <si>
    <t>GOODWILL</t>
  </si>
  <si>
    <t xml:space="preserve">NWG </t>
  </si>
  <si>
    <t xml:space="preserve">PECs </t>
  </si>
  <si>
    <t xml:space="preserve">PWG </t>
  </si>
  <si>
    <t xml:space="preserve">NATIONAL EXECUTIVE COMMITTEE </t>
  </si>
  <si>
    <t xml:space="preserve">NATIONAL WORKING COMMITTEE </t>
  </si>
  <si>
    <t xml:space="preserve">NATIONAL OFFICE BEARERS </t>
  </si>
  <si>
    <t xml:space="preserve">PROVICIAL EXEUTICE COMMITTEES </t>
  </si>
  <si>
    <t xml:space="preserve">PROVINCIAL OFFICE BEARERS </t>
  </si>
  <si>
    <t xml:space="preserve">NATIONAL HOLIDAYS </t>
  </si>
  <si>
    <t xml:space="preserve">SCHOOL HOLIDAYS </t>
  </si>
  <si>
    <t>SONA</t>
  </si>
  <si>
    <t>BUDGET SPEECH</t>
  </si>
  <si>
    <t xml:space="preserve">SUBMISSION OF Final 2012/13 Annual Plan  </t>
  </si>
  <si>
    <t xml:space="preserve">SUBMISSION OF 11/12 ANNUAL REPORT </t>
  </si>
  <si>
    <t xml:space="preserve">EXTENDED NEC LEKGOTLA </t>
  </si>
  <si>
    <t>Jan</t>
  </si>
  <si>
    <t>Feb</t>
  </si>
  <si>
    <t>Mar</t>
  </si>
  <si>
    <t>Apr</t>
  </si>
  <si>
    <t>Aug.</t>
  </si>
  <si>
    <t>Sept.</t>
  </si>
  <si>
    <t>Oct.</t>
  </si>
  <si>
    <t>Nov.</t>
  </si>
  <si>
    <t>Dec.</t>
  </si>
  <si>
    <t>Jan.</t>
  </si>
  <si>
    <t>Feb.</t>
  </si>
  <si>
    <t>Mar.</t>
  </si>
  <si>
    <t xml:space="preserve"> </t>
  </si>
  <si>
    <t>POB</t>
  </si>
  <si>
    <t>National 
MM Forum</t>
  </si>
  <si>
    <t>HRM &amp; D Conference</t>
  </si>
  <si>
    <t>SUBMISSION OF 11/12 ANNUAL REPORT &amp; 1st Draft APP 2014/15</t>
  </si>
  <si>
    <t>SUBMISSION oF Final 2014/15 APP</t>
  </si>
  <si>
    <t>SUBMISSION of 2nd draft 2014/15 APP</t>
  </si>
  <si>
    <t xml:space="preserve">PLANNING - critical dates </t>
  </si>
  <si>
    <t>PROVINCIAL MEMBERS ASSEMBLIES (PMAs)</t>
  </si>
  <si>
    <t xml:space="preserve">LEGEND </t>
  </si>
  <si>
    <t xml:space="preserve">NATIONAL MUNICIPAL MANAGERS FORUM </t>
  </si>
  <si>
    <t xml:space="preserve">EXTENDED EMT LEKGOTLA </t>
  </si>
  <si>
    <t>WOMENS DAY</t>
  </si>
  <si>
    <t>WORKERS DAY</t>
  </si>
  <si>
    <t>FREEDOM DAY</t>
  </si>
  <si>
    <t>Public holiday</t>
  </si>
  <si>
    <t>HODs Forum</t>
  </si>
  <si>
    <t>EXCOM</t>
  </si>
  <si>
    <t>Good Friday</t>
  </si>
  <si>
    <t>Family day</t>
  </si>
  <si>
    <t>DDGs &amp; HOD(07:30-08:30)</t>
  </si>
  <si>
    <t>HOD MEETINGS</t>
  </si>
  <si>
    <t>DDGs &amp;HOD</t>
  </si>
  <si>
    <t xml:space="preserve"> EXECUTIVE COMMITTEE </t>
  </si>
  <si>
    <t>TTC</t>
  </si>
  <si>
    <t>TRANSVERSAL TECHNICAL COMMITTEE</t>
  </si>
  <si>
    <t>Aug.2017</t>
  </si>
  <si>
    <t>Sept.2017</t>
  </si>
  <si>
    <t>Oct.2017</t>
  </si>
  <si>
    <t>Nov.2017</t>
  </si>
  <si>
    <t>Dec.2017</t>
  </si>
  <si>
    <t>AC: CLUSTER 4</t>
  </si>
  <si>
    <t>AC: CLUSTER 1</t>
  </si>
  <si>
    <r>
      <t xml:space="preserve">DDGs &amp; HOD(07:30-08:30)               </t>
    </r>
    <r>
      <rPr>
        <b/>
        <sz val="11"/>
        <color rgb="FF00B050"/>
        <rFont val="Arial"/>
        <family val="2"/>
      </rPr>
      <t>AC: CLUSTER 1</t>
    </r>
  </si>
  <si>
    <t>AC: CLUSTER 1,2,3&amp;4</t>
  </si>
  <si>
    <t>AUDIT COMMITTEE: CLUSTER 1,2,3&amp;4</t>
  </si>
  <si>
    <t>CG BRANCH</t>
  </si>
  <si>
    <t>AC: CLUSTER 2</t>
  </si>
  <si>
    <r>
      <t xml:space="preserve">DDGs &amp; HOD(07:30-08:30)               </t>
    </r>
    <r>
      <rPr>
        <b/>
        <sz val="11"/>
        <color rgb="FF00B050"/>
        <rFont val="Arial"/>
        <family val="2"/>
      </rPr>
      <t>AC: CLUSTER 2</t>
    </r>
  </si>
  <si>
    <t>AC: CLUSTER 3</t>
  </si>
  <si>
    <r>
      <t xml:space="preserve">CG BRANCH      </t>
    </r>
    <r>
      <rPr>
        <b/>
        <sz val="11"/>
        <color rgb="FF00B050"/>
        <rFont val="Arial"/>
        <family val="2"/>
      </rPr>
      <t>AC:CLUSTER 3</t>
    </r>
  </si>
  <si>
    <t>AC: CENTRAL</t>
  </si>
  <si>
    <r>
      <t xml:space="preserve">DDGs &amp; HOD(07:30-08:30)              </t>
    </r>
    <r>
      <rPr>
        <b/>
        <sz val="11"/>
        <color rgb="FF00B050"/>
        <rFont val="Arial"/>
        <family val="2"/>
      </rPr>
      <t>AC: CENTRAL</t>
    </r>
  </si>
  <si>
    <r>
      <t xml:space="preserve">DDGs &amp; HOD(07:30-08:30).             </t>
    </r>
    <r>
      <rPr>
        <b/>
        <sz val="11"/>
        <color rgb="FF92D050"/>
        <rFont val="Arial"/>
        <family val="2"/>
      </rPr>
      <t>A</t>
    </r>
    <r>
      <rPr>
        <b/>
        <sz val="11"/>
        <color rgb="FF00B050"/>
        <rFont val="Arial"/>
        <family val="2"/>
      </rPr>
      <t>C: CLUSTER 2</t>
    </r>
  </si>
  <si>
    <t>PFMA COORDINATORS FORUM</t>
  </si>
  <si>
    <t>SMS FORUM</t>
  </si>
  <si>
    <r>
      <rPr>
        <b/>
        <sz val="11"/>
        <color rgb="FF7030A0"/>
        <rFont val="Arial"/>
        <family val="2"/>
      </rPr>
      <t>TTC.</t>
    </r>
    <r>
      <rPr>
        <b/>
        <sz val="11"/>
        <color rgb="FFFF0000"/>
        <rFont val="Arial"/>
        <family val="2"/>
      </rPr>
      <t xml:space="preserve">            </t>
    </r>
    <r>
      <rPr>
        <b/>
        <sz val="11"/>
        <color rgb="FF00B050"/>
        <rFont val="Arial"/>
        <family val="2"/>
      </rPr>
      <t>AC:CLUSTER 3</t>
    </r>
  </si>
  <si>
    <r>
      <rPr>
        <b/>
        <sz val="11"/>
        <color rgb="FF7030A0"/>
        <rFont val="Arial"/>
        <family val="2"/>
      </rPr>
      <t xml:space="preserve">EXCOM.  </t>
    </r>
    <r>
      <rPr>
        <b/>
        <sz val="11"/>
        <color theme="9" tint="-0.249977111117893"/>
        <rFont val="Arial"/>
        <family val="2"/>
      </rPr>
      <t xml:space="preserve">         </t>
    </r>
    <r>
      <rPr>
        <b/>
        <sz val="11"/>
        <color rgb="FF00B050"/>
        <rFont val="Arial"/>
        <family val="2"/>
      </rPr>
      <t>AC: CLUSTER 1</t>
    </r>
  </si>
  <si>
    <t>FINANCIAL GOVERNANCE MEETINGS</t>
  </si>
  <si>
    <t>DPMC</t>
  </si>
  <si>
    <t>DEPARTMENTAL PERFORMANCE MANAGEMENT COMMITTEE</t>
  </si>
  <si>
    <t>DEPUTY DIRECTOR GENERAL`s and HEAD OF DEPARTMENT</t>
  </si>
  <si>
    <t>SENIOR MANAGEMENT SERVICE FORUM</t>
  </si>
  <si>
    <t>RMC</t>
  </si>
  <si>
    <t xml:space="preserve">         RMC</t>
  </si>
  <si>
    <t>RISK MANAGEMENT COMMITTEE</t>
  </si>
  <si>
    <t>IT STEERING COMMITEEE</t>
  </si>
  <si>
    <t>INFORMATION TECHNOLOGY STEERING COMMITTEE</t>
  </si>
  <si>
    <t>SDC</t>
  </si>
  <si>
    <t>SKILLS DEVELOPMENT COMMITTEE</t>
  </si>
  <si>
    <t>BPMC-FG &amp;FM</t>
  </si>
  <si>
    <r>
      <t xml:space="preserve">DDGs &amp; HOD(07:30-08:30)               </t>
    </r>
    <r>
      <rPr>
        <b/>
        <sz val="11"/>
        <rFont val="Arial"/>
        <family val="2"/>
      </rPr>
      <t>BPMC- FG &amp; FM</t>
    </r>
  </si>
  <si>
    <t>BPMC -LEVEL 15</t>
  </si>
  <si>
    <t>BPMC</t>
  </si>
  <si>
    <t>BRANCH PERFORMANCE MODERATION COMMITTEE</t>
  </si>
  <si>
    <t>BPMC- ALSCM &amp; CG</t>
  </si>
  <si>
    <t>BPMC- LEVEL 13-14</t>
  </si>
  <si>
    <t>BPMC- LEVEL 15</t>
  </si>
  <si>
    <t>CORPORATE GOVERNANCE MEETINGS</t>
  </si>
  <si>
    <t>PUBLIC FINANCE MANAGEMENT ACT COORDINATORS F ORUM</t>
  </si>
  <si>
    <t>FG: BRANCH</t>
  </si>
  <si>
    <t>FG BRANCH</t>
  </si>
  <si>
    <t>FINANCIAL GOVERNANCE BRANCH</t>
  </si>
  <si>
    <t>CORPORATE GOVERNANCE BRANCH</t>
  </si>
  <si>
    <t>PTCF</t>
  </si>
  <si>
    <t>PROVINCIAL TECHNICAL COMMITTEE ON FINANCE</t>
  </si>
  <si>
    <t>PRMF</t>
  </si>
  <si>
    <t>PROVINCIAL RISK MANAGEMENT FORUM</t>
  </si>
  <si>
    <r>
      <t xml:space="preserve">DDGs &amp; HOD(07:30-08:30)           </t>
    </r>
    <r>
      <rPr>
        <b/>
        <sz val="11"/>
        <color rgb="FF00B050"/>
        <rFont val="Arial"/>
        <family val="2"/>
      </rPr>
      <t>TFSF-LOGIS FORUM</t>
    </r>
  </si>
  <si>
    <t>TFSF -BAS FORUM</t>
  </si>
  <si>
    <r>
      <t xml:space="preserve">DDGs &amp; HOD(07:30-08:30)           </t>
    </r>
    <r>
      <rPr>
        <b/>
        <sz val="11"/>
        <color rgb="FF00B050"/>
        <rFont val="Arial"/>
        <family val="2"/>
      </rPr>
      <t>TFSF -LOGIS FORUM</t>
    </r>
  </si>
  <si>
    <r>
      <t xml:space="preserve">DDGs &amp; HOD(07:30-08:30)             </t>
    </r>
    <r>
      <rPr>
        <b/>
        <sz val="11"/>
        <color rgb="FF00B050"/>
        <rFont val="Arial"/>
        <family val="2"/>
      </rPr>
      <t>TFSF-LOGIS FORUM</t>
    </r>
  </si>
  <si>
    <t>AC: CLUSTER 1             TFSF-PERSAL FORUM</t>
  </si>
  <si>
    <t>TFSF- BAS</t>
  </si>
  <si>
    <t>TFSF-LOGIS</t>
  </si>
  <si>
    <t>TFSF-PERSAL</t>
  </si>
  <si>
    <t>TRANSVERSAL FINANCIAL SYSTEM FORUM-BAS</t>
  </si>
  <si>
    <t>TRANSVERSAL FINANCIAL SYSTEM FORUM-LOGIS</t>
  </si>
  <si>
    <t>TRANSVERSAL FINANCIAL SYSTEM FORUM- PERSAL</t>
  </si>
  <si>
    <t>SUSTAINABLE RESOURCE MANAGEMENT  MEETINGS</t>
  </si>
  <si>
    <t>PRMBEF</t>
  </si>
  <si>
    <t>PROVINCIAL REVENUEMANAGEMENT,BUDGET AND EXPENDITURE FORUM</t>
  </si>
  <si>
    <r>
      <t xml:space="preserve">TFSF-PERSAL FORUM             </t>
    </r>
    <r>
      <rPr>
        <b/>
        <sz val="11"/>
        <color theme="9" tint="-0.249977111117893"/>
        <rFont val="Arial"/>
        <family val="2"/>
      </rPr>
      <t>PRMBEF</t>
    </r>
  </si>
  <si>
    <r>
      <t xml:space="preserve">PRMF              </t>
    </r>
    <r>
      <rPr>
        <b/>
        <sz val="11"/>
        <color theme="9" tint="-0.249977111117893"/>
        <rFont val="Arial"/>
        <family val="2"/>
      </rPr>
      <t>PRMBEF</t>
    </r>
  </si>
  <si>
    <t>ITMC</t>
  </si>
  <si>
    <t>INFRASTRUCTURE TECHNICAL MANAGEMENT COMMITTEE</t>
  </si>
  <si>
    <r>
      <t xml:space="preserve">TFSF-LOGIS FORUM        </t>
    </r>
    <r>
      <rPr>
        <b/>
        <sz val="11"/>
        <color theme="9" tint="-0.249977111117893"/>
        <rFont val="Arial"/>
        <family val="2"/>
      </rPr>
      <t xml:space="preserve">    PRMBEF               ITMC</t>
    </r>
  </si>
  <si>
    <r>
      <t xml:space="preserve">AC: CLUSTER 3           TFSF-BAS FORUM               </t>
    </r>
    <r>
      <rPr>
        <b/>
        <sz val="11"/>
        <color theme="9" tint="-0.249977111117893"/>
        <rFont val="Arial"/>
        <family val="2"/>
      </rPr>
      <t>ITMC</t>
    </r>
  </si>
  <si>
    <r>
      <t xml:space="preserve">SDC                         </t>
    </r>
    <r>
      <rPr>
        <b/>
        <sz val="11"/>
        <color theme="9" tint="-0.249977111117893"/>
        <rFont val="Arial"/>
        <family val="2"/>
      </rPr>
      <t>ITMC</t>
    </r>
  </si>
  <si>
    <t>CFO MEETINGS</t>
  </si>
  <si>
    <t>CD-FMM</t>
  </si>
  <si>
    <t>CHIEF DIRECTORATE- FINANCIAL MANAGEMENT MEETING</t>
  </si>
  <si>
    <t>CD:FMM</t>
  </si>
  <si>
    <t>FINANCE COMMITTEE</t>
  </si>
  <si>
    <t>ASC</t>
  </si>
  <si>
    <r>
      <t xml:space="preserve">PRMBEF   </t>
    </r>
    <r>
      <rPr>
        <b/>
        <sz val="11"/>
        <color rgb="FFFF0000"/>
        <rFont val="Arial"/>
        <family val="2"/>
      </rPr>
      <t xml:space="preserve">           ASC</t>
    </r>
  </si>
  <si>
    <r>
      <t xml:space="preserve">FG: BRANCH            </t>
    </r>
    <r>
      <rPr>
        <b/>
        <sz val="11"/>
        <color rgb="FFFF0000"/>
        <rFont val="Arial"/>
        <family val="2"/>
      </rPr>
      <t>ASC</t>
    </r>
  </si>
  <si>
    <r>
      <t xml:space="preserve">DPMC    </t>
    </r>
    <r>
      <rPr>
        <b/>
        <sz val="11"/>
        <color rgb="FFFF0000"/>
        <rFont val="Arial"/>
        <family val="2"/>
      </rPr>
      <t xml:space="preserve">           ASC</t>
    </r>
  </si>
  <si>
    <r>
      <t xml:space="preserve">FG: BRANCH                </t>
    </r>
    <r>
      <rPr>
        <b/>
        <sz val="11"/>
        <color theme="9" tint="-0.249977111117893"/>
        <rFont val="Arial"/>
        <family val="2"/>
      </rPr>
      <t xml:space="preserve">PRMBEF             </t>
    </r>
    <r>
      <rPr>
        <b/>
        <sz val="11"/>
        <color rgb="FFFF0000"/>
        <rFont val="Arial"/>
        <family val="2"/>
      </rPr>
      <t>ASC</t>
    </r>
  </si>
  <si>
    <r>
      <t xml:space="preserve">CG BRANCH          </t>
    </r>
    <r>
      <rPr>
        <b/>
        <sz val="11"/>
        <color rgb="FFFF0000"/>
        <rFont val="Arial"/>
        <family val="2"/>
      </rPr>
      <t>ASC</t>
    </r>
  </si>
  <si>
    <r>
      <t xml:space="preserve">CG BRANCH        </t>
    </r>
    <r>
      <rPr>
        <b/>
        <sz val="11"/>
        <color rgb="FFFF0000"/>
        <rFont val="Arial"/>
        <family val="2"/>
      </rPr>
      <t>ASC</t>
    </r>
  </si>
  <si>
    <r>
      <t xml:space="preserve">DPMC                        </t>
    </r>
    <r>
      <rPr>
        <b/>
        <sz val="11"/>
        <color rgb="FFFF0000"/>
        <rFont val="Arial"/>
        <family val="2"/>
      </rPr>
      <t>ASC</t>
    </r>
  </si>
  <si>
    <t>AUDIT STEERING COMMITTEE</t>
  </si>
  <si>
    <t>FINANCE/ BUDGET COMMITTEE</t>
  </si>
  <si>
    <t>SOPA DEBATE</t>
  </si>
  <si>
    <r>
      <rPr>
        <b/>
        <sz val="11"/>
        <color rgb="FF7030A0"/>
        <rFont val="Arial"/>
        <family val="2"/>
      </rPr>
      <t xml:space="preserve">EXCO  </t>
    </r>
    <r>
      <rPr>
        <b/>
        <sz val="11"/>
        <color theme="9" tint="-0.249977111117893"/>
        <rFont val="Arial"/>
        <family val="2"/>
      </rPr>
      <t xml:space="preserve">      PRMBEF</t>
    </r>
  </si>
  <si>
    <t>EXCO</t>
  </si>
  <si>
    <r>
      <t xml:space="preserve">PRMBEF                </t>
    </r>
    <r>
      <rPr>
        <b/>
        <sz val="11"/>
        <color rgb="FF7030A0"/>
        <rFont val="Arial"/>
        <family val="2"/>
      </rPr>
      <t>EXCO LEKGOTLA</t>
    </r>
  </si>
  <si>
    <t>EXCO LEKGOTLA</t>
  </si>
  <si>
    <t>MQBM</t>
  </si>
  <si>
    <t>MEC QUARTERLY BILATERAL MEETING</t>
  </si>
  <si>
    <t xml:space="preserve">           </t>
  </si>
  <si>
    <t>AUDIT COMM STRAT PLAN</t>
  </si>
  <si>
    <t>PROVINCIAL BUDGET DAY</t>
  </si>
  <si>
    <r>
      <t xml:space="preserve">ASC                 </t>
    </r>
    <r>
      <rPr>
        <b/>
        <sz val="11"/>
        <color rgb="FF7030A0"/>
        <rFont val="Arial"/>
        <family val="2"/>
      </rPr>
      <t>SOPA</t>
    </r>
  </si>
  <si>
    <t>DEPARTMENTAL  BUDGET SPEECH</t>
  </si>
  <si>
    <t>BPMC-SRM &amp; IA(6-8)</t>
  </si>
  <si>
    <r>
      <t xml:space="preserve">BPMC-SRM &amp; IA(13-15)      </t>
    </r>
    <r>
      <rPr>
        <b/>
        <sz val="11"/>
        <color rgb="FF00B050"/>
        <rFont val="Arial"/>
        <family val="2"/>
      </rPr>
      <t>PTCF(15)</t>
    </r>
  </si>
  <si>
    <r>
      <t xml:space="preserve">BPMC-ALSCM &amp; CG (6-8)              </t>
    </r>
    <r>
      <rPr>
        <b/>
        <sz val="11"/>
        <color rgb="FF7030A0"/>
        <rFont val="Arial"/>
        <family val="2"/>
      </rPr>
      <t>EXCO(7)</t>
    </r>
    <r>
      <rPr>
        <b/>
        <sz val="11"/>
        <rFont val="Arial"/>
        <family val="2"/>
      </rPr>
      <t xml:space="preserve">             </t>
    </r>
    <r>
      <rPr>
        <b/>
        <sz val="11"/>
        <color rgb="FF00B050"/>
        <rFont val="Arial"/>
        <family val="2"/>
      </rPr>
      <t>PRMF(7)</t>
    </r>
  </si>
  <si>
    <r>
      <rPr>
        <b/>
        <sz val="12"/>
        <color rgb="FF7030A0"/>
        <rFont val="Arial"/>
        <family val="2"/>
      </rPr>
      <t xml:space="preserve">EXCO (22)   </t>
    </r>
    <r>
      <rPr>
        <b/>
        <sz val="12"/>
        <color rgb="FF00B050"/>
        <rFont val="Arial"/>
        <family val="2"/>
      </rPr>
      <t xml:space="preserve">         PRMF(22)              AC: CLUSTER 1           TFSF-BAS FORUM (23)                     </t>
    </r>
    <r>
      <rPr>
        <b/>
        <sz val="12"/>
        <color theme="9" tint="-0.249977111117893"/>
        <rFont val="Arial"/>
        <family val="2"/>
      </rPr>
      <t>ITMC(23)</t>
    </r>
  </si>
  <si>
    <r>
      <rPr>
        <b/>
        <sz val="12"/>
        <color theme="9" tint="-0.249977111117893"/>
        <rFont val="Arial"/>
        <family val="2"/>
      </rPr>
      <t xml:space="preserve">PRMBEF(18)      </t>
    </r>
    <r>
      <rPr>
        <b/>
        <sz val="12"/>
        <color rgb="FF00B050"/>
        <rFont val="Arial"/>
        <family val="2"/>
      </rPr>
      <t xml:space="preserve">   AC: CLUSTER 4           </t>
    </r>
    <r>
      <rPr>
        <b/>
        <sz val="12"/>
        <color rgb="FFFF0000"/>
        <rFont val="Arial"/>
        <family val="2"/>
      </rPr>
      <t>ASC(19)</t>
    </r>
  </si>
  <si>
    <r>
      <t xml:space="preserve">DDGs &amp; HOD(07:30-08:30).             </t>
    </r>
    <r>
      <rPr>
        <b/>
        <sz val="11"/>
        <color rgb="FF00B050"/>
        <rFont val="Arial"/>
        <family val="2"/>
      </rPr>
      <t xml:space="preserve">AC: CLUSTER 2            </t>
    </r>
    <r>
      <rPr>
        <b/>
        <sz val="11"/>
        <color theme="9" tint="-0.249977111117893"/>
        <rFont val="Arial"/>
        <family val="2"/>
      </rPr>
      <t>MQBM</t>
    </r>
  </si>
  <si>
    <r>
      <t xml:space="preserve">DDGs &amp; HOD(07:30-08:30)                   </t>
    </r>
    <r>
      <rPr>
        <b/>
        <sz val="11"/>
        <color theme="9" tint="-0.249977111117893"/>
        <rFont val="Arial"/>
        <family val="2"/>
      </rPr>
      <t>MQBM</t>
    </r>
  </si>
  <si>
    <r>
      <t xml:space="preserve">DDGs &amp; HOD(07:30-08:30)                  </t>
    </r>
    <r>
      <rPr>
        <b/>
        <sz val="11"/>
        <color theme="9" tint="-0.249977111117893"/>
        <rFont val="Arial"/>
        <family val="2"/>
      </rPr>
      <t>MQBM</t>
    </r>
  </si>
  <si>
    <r>
      <t xml:space="preserve">TTC              </t>
    </r>
    <r>
      <rPr>
        <b/>
        <sz val="14"/>
        <color theme="9" tint="-0.249977111117893"/>
        <rFont val="Arial"/>
        <family val="2"/>
      </rPr>
      <t>MQBM</t>
    </r>
  </si>
  <si>
    <r>
      <t xml:space="preserve">    </t>
    </r>
    <r>
      <rPr>
        <b/>
        <sz val="20"/>
        <color theme="9" tint="-0.249977111117893"/>
        <rFont val="Arial"/>
        <family val="2"/>
      </rPr>
      <t>MQBM</t>
    </r>
  </si>
  <si>
    <r>
      <t xml:space="preserve">DDGs &amp; HOD(07:30-08:30)                 </t>
    </r>
    <r>
      <rPr>
        <b/>
        <sz val="11"/>
        <color rgb="FF00B050"/>
        <rFont val="Arial"/>
        <family val="2"/>
      </rPr>
      <t>AUDIT COMM STRAT  PLAN</t>
    </r>
    <r>
      <rPr>
        <b/>
        <sz val="11"/>
        <color theme="9" tint="-0.249977111117893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 xml:space="preserve">         </t>
    </r>
  </si>
  <si>
    <t>DSPS</t>
  </si>
  <si>
    <r>
      <rPr>
        <b/>
        <sz val="14"/>
        <rFont val="Arial"/>
        <family val="2"/>
      </rPr>
      <t xml:space="preserve">DSPS         </t>
    </r>
    <r>
      <rPr>
        <b/>
        <sz val="14"/>
        <color rgb="FF7030A0"/>
        <rFont val="Arial"/>
        <family val="2"/>
      </rPr>
      <t>TTC</t>
    </r>
  </si>
  <si>
    <t>DEPARTMENTAL STRATEGIC PLANNING SESSION</t>
  </si>
  <si>
    <r>
      <rPr>
        <b/>
        <sz val="11"/>
        <color rgb="FF7030A0"/>
        <rFont val="Arial"/>
        <family val="2"/>
      </rPr>
      <t xml:space="preserve">HODs Forum. </t>
    </r>
    <r>
      <rPr>
        <b/>
        <sz val="11"/>
        <rFont val="Arial"/>
        <family val="2"/>
      </rPr>
      <t xml:space="preserve">  </t>
    </r>
    <r>
      <rPr>
        <b/>
        <sz val="11"/>
        <color rgb="FF00B050"/>
        <rFont val="Arial"/>
        <family val="2"/>
      </rPr>
      <t>AC: CLUSTER 2         TFSF-PERSAL FORUM</t>
    </r>
  </si>
  <si>
    <r>
      <rPr>
        <b/>
        <sz val="11"/>
        <color rgb="FF7030A0"/>
        <rFont val="Arial"/>
        <family val="2"/>
      </rPr>
      <t xml:space="preserve">HODs Forum  </t>
    </r>
    <r>
      <rPr>
        <b/>
        <sz val="11"/>
        <rFont val="Arial"/>
        <family val="2"/>
      </rPr>
      <t xml:space="preserve">           BPMC- LEVEL 13-14</t>
    </r>
  </si>
  <si>
    <r>
      <rPr>
        <b/>
        <sz val="11"/>
        <rFont val="Arial"/>
        <family val="2"/>
      </rPr>
      <t xml:space="preserve">DSPS       </t>
    </r>
    <r>
      <rPr>
        <b/>
        <sz val="11"/>
        <color rgb="FF00B050"/>
        <rFont val="Arial"/>
        <family val="2"/>
      </rPr>
      <t xml:space="preserve">     PTCF                 </t>
    </r>
    <r>
      <rPr>
        <b/>
        <sz val="11"/>
        <color theme="9" tint="-0.249977111117893"/>
        <rFont val="Arial"/>
        <family val="2"/>
      </rPr>
      <t xml:space="preserve">ITMC            </t>
    </r>
  </si>
  <si>
    <r>
      <rPr>
        <b/>
        <sz val="12"/>
        <color rgb="FF7030A0"/>
        <rFont val="Arial"/>
        <family val="2"/>
      </rPr>
      <t xml:space="preserve">EXCO   </t>
    </r>
    <r>
      <rPr>
        <b/>
        <sz val="12"/>
        <rFont val="Arial"/>
        <family val="2"/>
      </rPr>
      <t xml:space="preserve">          DSPS</t>
    </r>
  </si>
  <si>
    <r>
      <rPr>
        <b/>
        <sz val="11"/>
        <color rgb="FF7030A0"/>
        <rFont val="Arial"/>
        <family val="2"/>
      </rPr>
      <t xml:space="preserve">   </t>
    </r>
    <r>
      <rPr>
        <b/>
        <sz val="11"/>
        <rFont val="Arial"/>
        <family val="2"/>
      </rPr>
      <t xml:space="preserve"> CG BRANCH           </t>
    </r>
    <r>
      <rPr>
        <b/>
        <sz val="11"/>
        <color rgb="FF00B050"/>
        <rFont val="Arial"/>
        <family val="2"/>
      </rPr>
      <t>AUDIT COMM STRAT PLAN</t>
    </r>
  </si>
  <si>
    <t>SRM BRANCH</t>
  </si>
  <si>
    <t>SUSTANABLE RESOURCE MANAGEMENT BRANCH</t>
  </si>
  <si>
    <r>
      <t xml:space="preserve">HODs Forum         </t>
    </r>
    <r>
      <rPr>
        <b/>
        <sz val="11"/>
        <color theme="9" tint="-0.249977111117893"/>
        <rFont val="Arial"/>
        <family val="2"/>
      </rPr>
      <t>SRM BRANCH</t>
    </r>
  </si>
  <si>
    <r>
      <rPr>
        <b/>
        <sz val="11"/>
        <color theme="9" tint="-0.249977111117893"/>
        <rFont val="Arial"/>
        <family val="2"/>
      </rPr>
      <t xml:space="preserve">SRM BRANCH    </t>
    </r>
    <r>
      <rPr>
        <b/>
        <sz val="11"/>
        <color rgb="FF00B050"/>
        <rFont val="Arial"/>
        <family val="2"/>
      </rPr>
      <t xml:space="preserve">PTCF               </t>
    </r>
    <r>
      <rPr>
        <b/>
        <sz val="11"/>
        <rFont val="Arial"/>
        <family val="2"/>
      </rPr>
      <t>SDC</t>
    </r>
  </si>
  <si>
    <r>
      <t xml:space="preserve">DDGs &amp; HOD(07:30-08:30)         </t>
    </r>
    <r>
      <rPr>
        <b/>
        <sz val="11"/>
        <color theme="9" tint="-0.249977111117893"/>
        <rFont val="Arial"/>
        <family val="2"/>
      </rPr>
      <t>PRMBEF(4)</t>
    </r>
    <r>
      <rPr>
        <b/>
        <sz val="11"/>
        <color rgb="FF7030A0"/>
        <rFont val="Arial"/>
        <family val="2"/>
      </rPr>
      <t xml:space="preserve">         </t>
    </r>
    <r>
      <rPr>
        <b/>
        <sz val="11"/>
        <color rgb="FF00B050"/>
        <rFont val="Arial"/>
        <family val="2"/>
      </rPr>
      <t xml:space="preserve">TFSF-LOGIS FORUM(4)    </t>
    </r>
    <r>
      <rPr>
        <b/>
        <sz val="11"/>
        <color rgb="FF7030A0"/>
        <rFont val="Arial"/>
        <family val="2"/>
      </rPr>
      <t xml:space="preserve">     </t>
    </r>
    <r>
      <rPr>
        <b/>
        <sz val="11"/>
        <rFont val="Arial"/>
        <family val="2"/>
      </rPr>
      <t xml:space="preserve">BPMC ALSCM &amp; CG(4-5)            </t>
    </r>
    <r>
      <rPr>
        <b/>
        <sz val="11"/>
        <color theme="9" tint="-0.249977111117893"/>
        <rFont val="Arial"/>
        <family val="2"/>
      </rPr>
      <t>SRM BRANCH (5)</t>
    </r>
  </si>
  <si>
    <t>CFO FORUM -MUN</t>
  </si>
  <si>
    <t>CFO FORUM-MUN</t>
  </si>
  <si>
    <r>
      <t xml:space="preserve">   </t>
    </r>
    <r>
      <rPr>
        <b/>
        <sz val="11"/>
        <color rgb="FF00B050"/>
        <rFont val="Arial"/>
        <family val="2"/>
      </rPr>
      <t>TFSF-PERSAL FORUM</t>
    </r>
  </si>
  <si>
    <t>ALSCM BRANCH</t>
  </si>
  <si>
    <r>
      <t xml:space="preserve">         RMC          </t>
    </r>
    <r>
      <rPr>
        <b/>
        <sz val="11"/>
        <color rgb="FF00B0F0"/>
        <rFont val="Arial"/>
        <family val="2"/>
      </rPr>
      <t>ALSCM BRANCH</t>
    </r>
    <r>
      <rPr>
        <b/>
        <sz val="11"/>
        <rFont val="Arial"/>
        <family val="2"/>
      </rPr>
      <t xml:space="preserve"> </t>
    </r>
  </si>
  <si>
    <r>
      <t xml:space="preserve">CFO FORUM-MUN                           </t>
    </r>
    <r>
      <rPr>
        <b/>
        <sz val="11"/>
        <color rgb="FF00B0F0"/>
        <rFont val="Arial"/>
        <family val="2"/>
      </rPr>
      <t>ALSCM BRANCH</t>
    </r>
  </si>
  <si>
    <t>ASSETS, LIABILITIES, SUPPLY CHAIN AND MANAGEMENT MEETINGS</t>
  </si>
  <si>
    <t>ASSETS, LIABILITIES AND SUPPLY CHAIN MANAGEMENT BRANCH</t>
  </si>
  <si>
    <t>AMF</t>
  </si>
  <si>
    <t>IMF</t>
  </si>
  <si>
    <t>CMF</t>
  </si>
  <si>
    <t>PSCMF</t>
  </si>
  <si>
    <t>PROVINCIAL SUPPLY CHAIN MANAGEMENT FORUM</t>
  </si>
  <si>
    <t>CASH MANAGEMENT FORUM</t>
  </si>
  <si>
    <t>INVENTORY MANAGEMENT FORUM</t>
  </si>
  <si>
    <t>ASSET MANAGEMENT FORUM</t>
  </si>
  <si>
    <r>
      <t xml:space="preserve">  AC: CLUSTER 3    </t>
    </r>
    <r>
      <rPr>
        <b/>
        <sz val="14"/>
        <rFont val="Arial"/>
        <family val="2"/>
      </rPr>
      <t xml:space="preserve">SDC               </t>
    </r>
    <r>
      <rPr>
        <b/>
        <sz val="14"/>
        <color theme="9" tint="-0.249977111117893"/>
        <rFont val="Arial"/>
        <family val="2"/>
      </rPr>
      <t xml:space="preserve">MQBM            </t>
    </r>
    <r>
      <rPr>
        <b/>
        <sz val="14"/>
        <color rgb="FF00B0F0"/>
        <rFont val="Arial"/>
        <family val="2"/>
      </rPr>
      <t>CMF</t>
    </r>
  </si>
  <si>
    <r>
      <t xml:space="preserve">AC: CENTRAL                         </t>
    </r>
    <r>
      <rPr>
        <b/>
        <sz val="11"/>
        <color rgb="FF00B0F0"/>
        <rFont val="Arial"/>
        <family val="2"/>
      </rPr>
      <t>CMF</t>
    </r>
  </si>
  <si>
    <r>
      <t xml:space="preserve">RMC           </t>
    </r>
    <r>
      <rPr>
        <b/>
        <sz val="11"/>
        <color rgb="FF00B050"/>
        <rFont val="Arial"/>
        <family val="2"/>
      </rPr>
      <t xml:space="preserve">TFSF-BAS FORUM              </t>
    </r>
    <r>
      <rPr>
        <b/>
        <sz val="11"/>
        <color rgb="FF00B0F0"/>
        <rFont val="Arial"/>
        <family val="2"/>
      </rPr>
      <t>IMF</t>
    </r>
  </si>
  <si>
    <r>
      <t xml:space="preserve">SOPA DEBATE        </t>
    </r>
    <r>
      <rPr>
        <b/>
        <sz val="11"/>
        <color rgb="FF00B0F0"/>
        <rFont val="Arial"/>
        <family val="2"/>
      </rPr>
      <t>AMF</t>
    </r>
  </si>
  <si>
    <r>
      <t xml:space="preserve">AC CLUSTER 1               </t>
    </r>
    <r>
      <rPr>
        <b/>
        <sz val="11"/>
        <color rgb="FF00B0F0"/>
        <rFont val="Arial"/>
        <family val="2"/>
      </rPr>
      <t>AMF</t>
    </r>
  </si>
  <si>
    <r>
      <t xml:space="preserve">TTC            </t>
    </r>
    <r>
      <rPr>
        <b/>
        <sz val="14"/>
        <color rgb="FF00B0F0"/>
        <rFont val="Arial"/>
        <family val="2"/>
      </rPr>
      <t>PSCMF</t>
    </r>
  </si>
  <si>
    <r>
      <t xml:space="preserve">SRM BRANCH          </t>
    </r>
    <r>
      <rPr>
        <b/>
        <sz val="11"/>
        <color rgb="FF00B0F0"/>
        <rFont val="Arial"/>
        <family val="2"/>
      </rPr>
      <t>AMF</t>
    </r>
  </si>
  <si>
    <r>
      <t xml:space="preserve">AC: CLUSTER 4          </t>
    </r>
    <r>
      <rPr>
        <b/>
        <sz val="11"/>
        <color rgb="FF00B0F0"/>
        <rFont val="Arial"/>
        <family val="2"/>
      </rPr>
      <t>AMF</t>
    </r>
  </si>
  <si>
    <r>
      <t xml:space="preserve">CFO FORUM-MUN                            </t>
    </r>
    <r>
      <rPr>
        <b/>
        <sz val="11"/>
        <color rgb="FF00B0F0"/>
        <rFont val="Arial"/>
        <family val="2"/>
      </rPr>
      <t>AMF</t>
    </r>
  </si>
  <si>
    <r>
      <t xml:space="preserve">AC: CLUSTER 2             </t>
    </r>
    <r>
      <rPr>
        <b/>
        <sz val="12"/>
        <color rgb="FF00B0F0"/>
        <rFont val="Arial"/>
        <family val="2"/>
      </rPr>
      <t>PSCMF (8)</t>
    </r>
  </si>
  <si>
    <r>
      <t xml:space="preserve">DDGs &amp; HOD(07:30-08:30)             </t>
    </r>
    <r>
      <rPr>
        <b/>
        <sz val="11"/>
        <color rgb="FF00B050"/>
        <rFont val="Arial"/>
        <family val="2"/>
      </rPr>
      <t xml:space="preserve">TFSF-LOGIS FORUM            </t>
    </r>
    <r>
      <rPr>
        <b/>
        <sz val="11"/>
        <color rgb="FF00B0F0"/>
        <rFont val="Arial"/>
        <family val="2"/>
      </rPr>
      <t>IMF</t>
    </r>
  </si>
  <si>
    <r>
      <t xml:space="preserve">RMC                     </t>
    </r>
    <r>
      <rPr>
        <b/>
        <sz val="11"/>
        <color rgb="FF00B0F0"/>
        <rFont val="Arial"/>
        <family val="2"/>
      </rPr>
      <t>IMF</t>
    </r>
  </si>
  <si>
    <r>
      <t xml:space="preserve">FINANCE COMMITTEE            </t>
    </r>
    <r>
      <rPr>
        <b/>
        <sz val="11"/>
        <color rgb="FF00B0F0"/>
        <rFont val="Arial"/>
        <family val="2"/>
      </rPr>
      <t>IMF</t>
    </r>
  </si>
  <si>
    <r>
      <t xml:space="preserve">PTCF                </t>
    </r>
    <r>
      <rPr>
        <b/>
        <sz val="11"/>
        <color rgb="FF00B0F0"/>
        <rFont val="Arial"/>
        <family val="2"/>
      </rPr>
      <t>IMF</t>
    </r>
  </si>
  <si>
    <r>
      <t xml:space="preserve">FG: BRANCH           </t>
    </r>
    <r>
      <rPr>
        <b/>
        <sz val="11"/>
        <color rgb="FF00B0F0"/>
        <rFont val="Arial"/>
        <family val="2"/>
      </rPr>
      <t>IMF</t>
    </r>
  </si>
  <si>
    <r>
      <t xml:space="preserve">PRMBEF              </t>
    </r>
    <r>
      <rPr>
        <b/>
        <sz val="11"/>
        <color rgb="FF00B0F0"/>
        <rFont val="Arial"/>
        <family val="2"/>
      </rPr>
      <t>AMF</t>
    </r>
  </si>
  <si>
    <r>
      <rPr>
        <b/>
        <sz val="11"/>
        <color rgb="FF00B0F0"/>
        <rFont val="Arial"/>
        <family val="2"/>
      </rPr>
      <t xml:space="preserve">AMF(28)               </t>
    </r>
    <r>
      <rPr>
        <b/>
        <sz val="11"/>
        <color rgb="FF00B050"/>
        <rFont val="Arial"/>
        <family val="2"/>
      </rPr>
      <t xml:space="preserve">PTCF (28) </t>
    </r>
    <r>
      <rPr>
        <b/>
        <sz val="11"/>
        <rFont val="Arial"/>
        <family val="2"/>
      </rPr>
      <t xml:space="preserve">          BPMC-FG &amp;FM (28-29)      </t>
    </r>
  </si>
  <si>
    <r>
      <rPr>
        <b/>
        <sz val="12"/>
        <color rgb="FF7030A0"/>
        <rFont val="Arial"/>
        <family val="2"/>
      </rPr>
      <t xml:space="preserve">BUDGET BREAKFAST(8)  </t>
    </r>
    <r>
      <rPr>
        <b/>
        <sz val="12"/>
        <color rgb="FF00B050"/>
        <rFont val="Arial"/>
        <family val="2"/>
      </rPr>
      <t xml:space="preserve">   AC: CLUSTER 4   </t>
    </r>
    <r>
      <rPr>
        <b/>
        <sz val="12"/>
        <rFont val="Arial"/>
        <family val="2"/>
      </rPr>
      <t xml:space="preserve">IT STEERING COMMITTEE(9)          </t>
    </r>
    <r>
      <rPr>
        <b/>
        <sz val="12"/>
        <color theme="9" tint="-0.249977111117893"/>
        <rFont val="Arial"/>
        <family val="2"/>
      </rPr>
      <t xml:space="preserve">MQBM(9)               </t>
    </r>
    <r>
      <rPr>
        <b/>
        <sz val="12"/>
        <color rgb="FF7030A0"/>
        <rFont val="Arial"/>
        <family val="2"/>
      </rPr>
      <t>G&amp;A CLUSTER(9)</t>
    </r>
  </si>
  <si>
    <r>
      <t xml:space="preserve">  AC: CLUSTER 2         </t>
    </r>
    <r>
      <rPr>
        <b/>
        <sz val="11"/>
        <color theme="9" tint="-0.249977111117893"/>
        <rFont val="Arial"/>
        <family val="2"/>
      </rPr>
      <t xml:space="preserve">MQBM                 </t>
    </r>
    <r>
      <rPr>
        <b/>
        <sz val="11"/>
        <color rgb="FF7030A0"/>
        <rFont val="Arial"/>
        <family val="2"/>
      </rPr>
      <t>Tabling of APP 17/18</t>
    </r>
  </si>
  <si>
    <t>G&amp;A CLUSTER</t>
  </si>
  <si>
    <r>
      <t xml:space="preserve">PFMA COORDINATORS FORUM              </t>
    </r>
    <r>
      <rPr>
        <b/>
        <sz val="11"/>
        <color rgb="FF7030A0"/>
        <rFont val="Aharoni"/>
        <charset val="177"/>
      </rPr>
      <t>G&amp;A CLUSTER</t>
    </r>
  </si>
  <si>
    <r>
      <t xml:space="preserve">PTCF             </t>
    </r>
    <r>
      <rPr>
        <b/>
        <sz val="11"/>
        <color rgb="FF7030A0"/>
        <rFont val="Arial"/>
        <family val="2"/>
      </rPr>
      <t>G&amp;A CLUSTER</t>
    </r>
  </si>
  <si>
    <t xml:space="preserve">EXCOM                </t>
  </si>
  <si>
    <r>
      <t xml:space="preserve">AC: CLUSTER 3     </t>
    </r>
    <r>
      <rPr>
        <b/>
        <sz val="11"/>
        <rFont val="Arial"/>
        <family val="2"/>
      </rPr>
      <t xml:space="preserve">SMS FORUM        </t>
    </r>
    <r>
      <rPr>
        <b/>
        <sz val="11"/>
        <color rgb="FF00B050"/>
        <rFont val="Arial"/>
        <family val="2"/>
      </rPr>
      <t>TFSF- BAS FORUM</t>
    </r>
  </si>
  <si>
    <r>
      <t xml:space="preserve">DDGs &amp; HOD(07:30-08:30)                   </t>
    </r>
    <r>
      <rPr>
        <b/>
        <sz val="11"/>
        <rFont val="Arial"/>
        <family val="2"/>
      </rPr>
      <t xml:space="preserve">SMS FORUM               </t>
    </r>
    <r>
      <rPr>
        <b/>
        <sz val="11"/>
        <color rgb="FF7030A0"/>
        <rFont val="Arial"/>
        <family val="2"/>
      </rPr>
      <t>HOD`s forum</t>
    </r>
    <r>
      <rPr>
        <b/>
        <sz val="11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 xml:space="preserve">                </t>
    </r>
  </si>
  <si>
    <t>CFO FORUM - MUN</t>
  </si>
  <si>
    <t>CHIEF FINANCIAL OFFICER FORUM FOR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</si>
</sst>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mmmm\-yy"/>
    <numFmt numFmtId="165" formatCode="[$-409]mmmm\-yy;@"/>
    <numFmt numFmtId="166" formatCode="mmmm\-yyyy"/>
    <numFmt numFmtId="167" formatCode="0;\-0;"/>
  </numFmts>
  <fonts count="5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u/>
      <sz val="12"/>
      <color indexed="10"/>
      <name val="Tahoma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6" tint="-0.249977111117893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strike/>
      <sz val="11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6" tint="-0.249977111117893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b/>
      <sz val="11"/>
      <name val="Aharoni"/>
      <charset val="177"/>
    </font>
    <font>
      <b/>
      <sz val="12"/>
      <color rgb="FFFF0000"/>
      <name val="Aharoni"/>
      <charset val="177"/>
    </font>
    <font>
      <b/>
      <sz val="2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trike/>
      <sz val="11"/>
      <color theme="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4"/>
      <color theme="7" tint="-0.249977111117893"/>
      <name val="Arial"/>
      <family val="2"/>
    </font>
    <font>
      <b/>
      <sz val="11"/>
      <color rgb="FF92D050"/>
      <name val="Arial"/>
      <family val="2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7030A0"/>
      <name val="Arial"/>
      <family val="2"/>
    </font>
    <font>
      <b/>
      <sz val="12"/>
      <color rgb="FF7030A0"/>
      <name val="Arial"/>
      <family val="2"/>
    </font>
    <font>
      <b/>
      <i/>
      <sz val="11"/>
      <color rgb="FF7030A0"/>
      <name val="Arial"/>
      <family val="2"/>
    </font>
    <font>
      <b/>
      <sz val="11"/>
      <color rgb="FF00B050"/>
      <name val="Aharoni"/>
      <charset val="177"/>
    </font>
    <font>
      <b/>
      <sz val="12"/>
      <color theme="9" tint="-0.249977111117893"/>
      <name val="Arial"/>
      <family val="2"/>
    </font>
    <font>
      <sz val="11"/>
      <color rgb="FFFF0000"/>
      <name val="Arial"/>
      <family val="2"/>
    </font>
    <font>
      <b/>
      <sz val="20"/>
      <color rgb="FF00B050"/>
      <name val="Arial"/>
      <family val="2"/>
    </font>
    <font>
      <b/>
      <sz val="10"/>
      <color rgb="FF7030A0"/>
      <name val="Arial"/>
      <family val="2"/>
    </font>
    <font>
      <b/>
      <sz val="14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8"/>
      <color theme="9" tint="-0.249977111117893"/>
      <name val="Arial"/>
      <family val="2"/>
    </font>
    <font>
      <b/>
      <sz val="11"/>
      <color rgb="FF00B0F0"/>
      <name val="Arial"/>
      <family val="2"/>
    </font>
    <font>
      <b/>
      <sz val="14"/>
      <color rgb="FF00B0F0"/>
      <name val="Arial"/>
      <family val="2"/>
    </font>
    <font>
      <b/>
      <sz val="12"/>
      <color rgb="FF00B0F0"/>
      <name val="Arial"/>
      <family val="2"/>
    </font>
    <font>
      <b/>
      <sz val="11"/>
      <color rgb="FF7030A0"/>
      <name val="Aharoni"/>
      <charset val="177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theme="0" tint="-0.499984740745262"/>
        <bgColor theme="0" tint="-0.34998626667073579"/>
      </patternFill>
    </fill>
    <fill>
      <patternFill patternType="lightUp">
        <fgColor theme="0" tint="-0.499984740745262"/>
        <bgColor theme="0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theme="0" tint="-0.49998474074526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 tint="-0.49998474074526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2" fillId="0" borderId="0" applyFont="0" applyFill="0" applyBorder="0" applyAlignment="0" applyProtection="0"/>
  </cellStyleXfs>
  <cellXfs count="568">
    <xf numFmtId="0" fontId="0" fillId="0" borderId="0" xfId="0"/>
    <xf numFmtId="0" fontId="2" fillId="2" borderId="2" xfId="0" applyFont="1" applyFill="1" applyBorder="1" applyAlignment="1">
      <alignment horizontal="justify" vertical="center"/>
    </xf>
    <xf numFmtId="166" fontId="2" fillId="2" borderId="8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justify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justify" vertical="center"/>
      <protection locked="0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 applyProtection="1">
      <alignment horizontal="justify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justify" vertical="center"/>
      <protection locked="0"/>
    </xf>
    <xf numFmtId="0" fontId="1" fillId="11" borderId="4" xfId="0" applyFont="1" applyFill="1" applyBorder="1" applyAlignment="1" applyProtection="1">
      <alignment horizontal="justify" vertical="center"/>
      <protection locked="0"/>
    </xf>
    <xf numFmtId="0" fontId="1" fillId="0" borderId="7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justify" vertical="center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/>
    <xf numFmtId="14" fontId="3" fillId="0" borderId="6" xfId="2" applyNumberFormat="1" applyFont="1" applyFill="1" applyBorder="1" applyAlignment="1" applyProtection="1">
      <alignment horizontal="right" vertical="center"/>
      <protection hidden="1"/>
    </xf>
    <xf numFmtId="14" fontId="3" fillId="0" borderId="6" xfId="2" applyNumberFormat="1" applyFont="1" applyFill="1" applyBorder="1" applyAlignment="1" applyProtection="1">
      <alignment horizontal="center" vertical="center"/>
      <protection hidden="1"/>
    </xf>
    <xf numFmtId="0" fontId="3" fillId="0" borderId="6" xfId="2" applyFont="1" applyFill="1" applyBorder="1" applyAlignment="1" applyProtection="1">
      <alignment horizontal="center" vertical="center"/>
      <protection hidden="1"/>
    </xf>
    <xf numFmtId="0" fontId="1" fillId="0" borderId="0" xfId="0" applyFont="1" applyFill="1"/>
    <xf numFmtId="0" fontId="3" fillId="0" borderId="7" xfId="2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justify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/>
    <xf numFmtId="0" fontId="1" fillId="2" borderId="3" xfId="0" applyFont="1" applyFill="1" applyBorder="1"/>
    <xf numFmtId="167" fontId="1" fillId="12" borderId="13" xfId="0" applyNumberFormat="1" applyFont="1" applyFill="1" applyBorder="1" applyAlignment="1">
      <alignment horizontal="justify" vertical="center"/>
    </xf>
    <xf numFmtId="0" fontId="1" fillId="2" borderId="3" xfId="0" applyFont="1" applyFill="1" applyBorder="1" applyAlignment="1" applyProtection="1">
      <alignment horizontal="justify" vertical="center"/>
      <protection locked="0"/>
    </xf>
    <xf numFmtId="167" fontId="1" fillId="2" borderId="13" xfId="0" applyNumberFormat="1" applyFont="1" applyFill="1" applyBorder="1" applyAlignment="1">
      <alignment horizontal="justify" vertical="center"/>
    </xf>
    <xf numFmtId="0" fontId="1" fillId="0" borderId="4" xfId="0" applyFont="1" applyBorder="1"/>
    <xf numFmtId="167" fontId="1" fillId="12" borderId="14" xfId="0" applyNumberFormat="1" applyFont="1" applyFill="1" applyBorder="1" applyAlignment="1">
      <alignment horizontal="justify" vertical="center"/>
    </xf>
    <xf numFmtId="0" fontId="1" fillId="0" borderId="11" xfId="0" applyFont="1" applyFill="1" applyBorder="1" applyAlignment="1" applyProtection="1">
      <alignment horizontal="justify" vertical="center"/>
      <protection locked="0"/>
    </xf>
    <xf numFmtId="167" fontId="1" fillId="0" borderId="14" xfId="0" applyNumberFormat="1" applyFont="1" applyFill="1" applyBorder="1" applyAlignment="1">
      <alignment horizontal="justify" vertical="center"/>
    </xf>
    <xf numFmtId="167" fontId="1" fillId="12" borderId="15" xfId="0" applyNumberFormat="1" applyFont="1" applyFill="1" applyBorder="1" applyAlignment="1">
      <alignment horizontal="justify" vertical="center"/>
    </xf>
    <xf numFmtId="167" fontId="1" fillId="0" borderId="15" xfId="0" applyNumberFormat="1" applyFont="1" applyFill="1" applyBorder="1" applyAlignment="1">
      <alignment horizontal="justify" vertical="center"/>
    </xf>
    <xf numFmtId="167" fontId="1" fillId="3" borderId="15" xfId="0" applyNumberFormat="1" applyFont="1" applyFill="1" applyBorder="1" applyAlignment="1">
      <alignment horizontal="justify" vertical="center"/>
    </xf>
    <xf numFmtId="0" fontId="1" fillId="2" borderId="4" xfId="0" applyFont="1" applyFill="1" applyBorder="1"/>
    <xf numFmtId="167" fontId="1" fillId="2" borderId="15" xfId="0" applyNumberFormat="1" applyFont="1" applyFill="1" applyBorder="1" applyAlignment="1">
      <alignment horizontal="justify" vertical="center"/>
    </xf>
    <xf numFmtId="167" fontId="1" fillId="2" borderId="4" xfId="0" applyNumberFormat="1" applyFont="1" applyFill="1" applyBorder="1" applyAlignment="1">
      <alignment horizontal="justify" vertical="center"/>
    </xf>
    <xf numFmtId="0" fontId="1" fillId="0" borderId="4" xfId="0" applyFont="1" applyBorder="1" applyAlignment="1" applyProtection="1">
      <alignment horizontal="justify" vertical="center"/>
      <protection locked="0"/>
    </xf>
    <xf numFmtId="167" fontId="1" fillId="0" borderId="4" xfId="0" applyNumberFormat="1" applyFont="1" applyFill="1" applyBorder="1" applyAlignment="1">
      <alignment horizontal="justify" vertical="center"/>
    </xf>
    <xf numFmtId="167" fontId="1" fillId="0" borderId="15" xfId="0" applyNumberFormat="1" applyFont="1" applyBorder="1" applyAlignment="1">
      <alignment horizontal="justify" vertical="center"/>
    </xf>
    <xf numFmtId="167" fontId="1" fillId="0" borderId="19" xfId="0" applyNumberFormat="1" applyFont="1" applyFill="1" applyBorder="1" applyAlignment="1">
      <alignment horizontal="justify" vertical="center"/>
    </xf>
    <xf numFmtId="167" fontId="1" fillId="0" borderId="20" xfId="0" applyNumberFormat="1" applyFont="1" applyFill="1" applyBorder="1" applyAlignment="1">
      <alignment horizontal="justify" vertical="center"/>
    </xf>
    <xf numFmtId="167" fontId="1" fillId="11" borderId="4" xfId="0" applyNumberFormat="1" applyFont="1" applyFill="1" applyBorder="1" applyAlignment="1">
      <alignment horizontal="justify" vertical="center"/>
    </xf>
    <xf numFmtId="0" fontId="1" fillId="0" borderId="17" xfId="0" applyFont="1" applyFill="1" applyBorder="1" applyProtection="1">
      <protection locked="0"/>
    </xf>
    <xf numFmtId="0" fontId="1" fillId="0" borderId="0" xfId="0" applyFont="1" applyFill="1" applyBorder="1"/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/>
    <xf numFmtId="0" fontId="1" fillId="2" borderId="20" xfId="0" applyFont="1" applyFill="1" applyBorder="1"/>
    <xf numFmtId="167" fontId="1" fillId="2" borderId="19" xfId="0" applyNumberFormat="1" applyFont="1" applyFill="1" applyBorder="1" applyAlignment="1">
      <alignment horizontal="justify" vertic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167" fontId="1" fillId="0" borderId="26" xfId="0" applyNumberFormat="1" applyFont="1" applyBorder="1" applyAlignment="1">
      <alignment horizontal="justify" vertical="center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justify" vertical="center"/>
      <protection locked="0"/>
    </xf>
    <xf numFmtId="0" fontId="1" fillId="2" borderId="19" xfId="0" applyFont="1" applyFill="1" applyBorder="1" applyAlignment="1" applyProtection="1">
      <alignment horizontal="justify" vertical="center"/>
      <protection locked="0"/>
    </xf>
    <xf numFmtId="0" fontId="1" fillId="0" borderId="12" xfId="0" applyFont="1" applyFill="1" applyBorder="1" applyAlignment="1" applyProtection="1">
      <alignment horizontal="justify" vertical="center"/>
      <protection locked="0"/>
    </xf>
    <xf numFmtId="0" fontId="1" fillId="0" borderId="27" xfId="0" applyFont="1" applyFill="1" applyBorder="1" applyAlignment="1" applyProtection="1">
      <alignment horizontal="justify" vertical="center"/>
      <protection locked="0"/>
    </xf>
    <xf numFmtId="0" fontId="2" fillId="0" borderId="2" xfId="0" applyFont="1" applyFill="1" applyBorder="1" applyAlignment="1" applyProtection="1">
      <alignment horizontal="center" textRotation="90"/>
    </xf>
    <xf numFmtId="0" fontId="2" fillId="0" borderId="18" xfId="0" applyFont="1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 textRotation="9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/>
    </xf>
    <xf numFmtId="0" fontId="1" fillId="0" borderId="3" xfId="0" applyFont="1" applyFill="1" applyBorder="1"/>
    <xf numFmtId="167" fontId="1" fillId="0" borderId="13" xfId="0" applyNumberFormat="1" applyFont="1" applyFill="1" applyBorder="1" applyAlignment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  <protection locked="0"/>
    </xf>
    <xf numFmtId="0" fontId="1" fillId="0" borderId="4" xfId="0" applyFont="1" applyFill="1" applyBorder="1"/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justify" vertical="center"/>
    </xf>
    <xf numFmtId="167" fontId="1" fillId="0" borderId="26" xfId="0" applyNumberFormat="1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1" fillId="14" borderId="39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Alignment="1">
      <alignment horizontal="center"/>
    </xf>
    <xf numFmtId="165" fontId="11" fillId="2" borderId="0" xfId="0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 vertical="center"/>
    </xf>
    <xf numFmtId="166" fontId="11" fillId="2" borderId="8" xfId="0" applyNumberFormat="1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14" fontId="14" fillId="0" borderId="6" xfId="2" applyNumberFormat="1" applyFont="1" applyFill="1" applyBorder="1" applyAlignment="1" applyProtection="1">
      <alignment horizontal="right" vertical="center"/>
      <protection hidden="1"/>
    </xf>
    <xf numFmtId="14" fontId="14" fillId="0" borderId="6" xfId="2" applyNumberFormat="1" applyFont="1" applyFill="1" applyBorder="1" applyAlignment="1" applyProtection="1">
      <alignment horizontal="center" vertical="center"/>
      <protection hidden="1"/>
    </xf>
    <xf numFmtId="0" fontId="14" fillId="0" borderId="14" xfId="2" applyFont="1" applyFill="1" applyBorder="1" applyAlignment="1" applyProtection="1">
      <alignment horizontal="center" vertical="center"/>
      <protection hidden="1"/>
    </xf>
    <xf numFmtId="14" fontId="14" fillId="0" borderId="11" xfId="2" applyNumberFormat="1" applyFont="1" applyFill="1" applyBorder="1" applyAlignment="1" applyProtection="1">
      <alignment horizontal="center" vertical="center"/>
      <protection hidden="1"/>
    </xf>
    <xf numFmtId="14" fontId="14" fillId="0" borderId="14" xfId="2" applyNumberFormat="1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/>
    <xf numFmtId="0" fontId="13" fillId="0" borderId="0" xfId="0" applyFont="1" applyFill="1" applyBorder="1"/>
    <xf numFmtId="0" fontId="13" fillId="0" borderId="0" xfId="0" applyFont="1" applyBorder="1" applyAlignment="1">
      <alignment horizontal="justify" vertical="center"/>
    </xf>
    <xf numFmtId="0" fontId="14" fillId="0" borderId="6" xfId="2" applyFont="1" applyFill="1" applyBorder="1" applyAlignment="1" applyProtection="1">
      <alignment horizontal="center" vertical="center"/>
      <protection hidden="1"/>
    </xf>
    <xf numFmtId="14" fontId="14" fillId="0" borderId="45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/>
    <xf numFmtId="0" fontId="14" fillId="0" borderId="11" xfId="2" applyFont="1" applyFill="1" applyBorder="1" applyAlignment="1" applyProtection="1">
      <alignment horizontal="center" vertical="center"/>
      <protection hidden="1"/>
    </xf>
    <xf numFmtId="0" fontId="14" fillId="0" borderId="7" xfId="2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4" fillId="0" borderId="45" xfId="2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>
      <alignment horizontal="justify" vertical="center"/>
    </xf>
    <xf numFmtId="0" fontId="13" fillId="0" borderId="18" xfId="0" applyFont="1" applyBorder="1" applyAlignment="1">
      <alignment horizontal="justify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justify" vertical="center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justify" vertical="center"/>
    </xf>
    <xf numFmtId="0" fontId="11" fillId="2" borderId="2" xfId="0" applyFont="1" applyFill="1" applyBorder="1" applyAlignment="1">
      <alignment horizontal="justify" vertical="center"/>
    </xf>
    <xf numFmtId="0" fontId="13" fillId="2" borderId="8" xfId="0" applyFont="1" applyFill="1" applyBorder="1"/>
    <xf numFmtId="0" fontId="13" fillId="0" borderId="2" xfId="0" applyFont="1" applyFill="1" applyBorder="1"/>
    <xf numFmtId="0" fontId="13" fillId="2" borderId="22" xfId="0" applyFont="1" applyFill="1" applyBorder="1" applyAlignment="1">
      <alignment horizontal="justify" vertical="center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justify" vertical="center"/>
    </xf>
    <xf numFmtId="165" fontId="11" fillId="2" borderId="10" xfId="0" applyNumberFormat="1" applyFont="1" applyFill="1" applyBorder="1" applyAlignment="1">
      <alignment horizontal="center"/>
    </xf>
    <xf numFmtId="165" fontId="11" fillId="2" borderId="9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 vertical="center"/>
    </xf>
    <xf numFmtId="0" fontId="13" fillId="2" borderId="3" xfId="0" applyFont="1" applyFill="1" applyBorder="1"/>
    <xf numFmtId="167" fontId="13" fillId="12" borderId="13" xfId="0" applyNumberFormat="1" applyFont="1" applyFill="1" applyBorder="1" applyAlignment="1">
      <alignment horizontal="justify" vertical="center"/>
    </xf>
    <xf numFmtId="0" fontId="13" fillId="2" borderId="3" xfId="0" applyFont="1" applyFill="1" applyBorder="1" applyAlignment="1" applyProtection="1">
      <alignment horizontal="justify" vertical="center"/>
      <protection locked="0"/>
    </xf>
    <xf numFmtId="167" fontId="13" fillId="2" borderId="13" xfId="0" applyNumberFormat="1" applyFont="1" applyFill="1" applyBorder="1" applyAlignment="1">
      <alignment horizontal="justify" vertical="center"/>
    </xf>
    <xf numFmtId="0" fontId="13" fillId="2" borderId="1" xfId="0" applyFont="1" applyFill="1" applyBorder="1" applyAlignment="1" applyProtection="1">
      <alignment horizontal="justify" vertical="center"/>
      <protection locked="0"/>
    </xf>
    <xf numFmtId="0" fontId="13" fillId="0" borderId="13" xfId="0" applyFont="1" applyFill="1" applyBorder="1"/>
    <xf numFmtId="0" fontId="13" fillId="0" borderId="4" xfId="0" applyFont="1" applyBorder="1"/>
    <xf numFmtId="167" fontId="13" fillId="12" borderId="14" xfId="0" applyNumberFormat="1" applyFont="1" applyFill="1" applyBorder="1" applyAlignment="1">
      <alignment horizontal="justify" vertical="center"/>
    </xf>
    <xf numFmtId="0" fontId="13" fillId="0" borderId="11" xfId="0" applyFont="1" applyFill="1" applyBorder="1" applyAlignment="1" applyProtection="1">
      <alignment horizontal="justify" vertical="center"/>
      <protection locked="0"/>
    </xf>
    <xf numFmtId="167" fontId="13" fillId="0" borderId="14" xfId="0" applyNumberFormat="1" applyFont="1" applyFill="1" applyBorder="1" applyAlignment="1">
      <alignment horizontal="justify" vertical="center"/>
    </xf>
    <xf numFmtId="0" fontId="13" fillId="3" borderId="11" xfId="0" applyFont="1" applyFill="1" applyBorder="1" applyAlignment="1" applyProtection="1">
      <alignment horizontal="justify" vertical="center"/>
      <protection locked="0"/>
    </xf>
    <xf numFmtId="0" fontId="13" fillId="0" borderId="14" xfId="0" applyFont="1" applyFill="1" applyBorder="1"/>
    <xf numFmtId="167" fontId="13" fillId="12" borderId="15" xfId="0" applyNumberFormat="1" applyFont="1" applyFill="1" applyBorder="1" applyAlignment="1">
      <alignment horizontal="justify" vertical="center"/>
    </xf>
    <xf numFmtId="0" fontId="13" fillId="3" borderId="4" xfId="0" applyFont="1" applyFill="1" applyBorder="1" applyAlignment="1" applyProtection="1">
      <alignment horizontal="justify" vertical="center"/>
      <protection locked="0"/>
    </xf>
    <xf numFmtId="167" fontId="13" fillId="0" borderId="15" xfId="0" applyNumberFormat="1" applyFont="1" applyFill="1" applyBorder="1" applyAlignment="1">
      <alignment horizontal="justify" vertical="center"/>
    </xf>
    <xf numFmtId="0" fontId="13" fillId="0" borderId="4" xfId="0" applyFont="1" applyFill="1" applyBorder="1" applyAlignment="1" applyProtection="1">
      <alignment horizontal="justify" vertical="center"/>
      <protection locked="0"/>
    </xf>
    <xf numFmtId="0" fontId="13" fillId="0" borderId="12" xfId="0" applyFont="1" applyFill="1" applyBorder="1" applyAlignment="1" applyProtection="1">
      <alignment horizontal="justify" vertical="center"/>
      <protection locked="0"/>
    </xf>
    <xf numFmtId="167" fontId="13" fillId="3" borderId="15" xfId="0" applyNumberFormat="1" applyFont="1" applyFill="1" applyBorder="1" applyAlignment="1">
      <alignment horizontal="justify" vertical="center"/>
    </xf>
    <xf numFmtId="0" fontId="13" fillId="3" borderId="12" xfId="0" applyFont="1" applyFill="1" applyBorder="1" applyAlignment="1" applyProtection="1">
      <alignment horizontal="justify" vertical="center"/>
      <protection locked="0"/>
    </xf>
    <xf numFmtId="0" fontId="13" fillId="0" borderId="15" xfId="0" applyFont="1" applyFill="1" applyBorder="1"/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justify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/>
    <xf numFmtId="0" fontId="13" fillId="2" borderId="4" xfId="0" applyFont="1" applyFill="1" applyBorder="1" applyAlignment="1" applyProtection="1">
      <alignment horizontal="justify" vertical="center"/>
      <protection locked="0"/>
    </xf>
    <xf numFmtId="167" fontId="13" fillId="2" borderId="15" xfId="0" applyNumberFormat="1" applyFont="1" applyFill="1" applyBorder="1" applyAlignment="1">
      <alignment horizontal="justify" vertical="center"/>
    </xf>
    <xf numFmtId="0" fontId="13" fillId="2" borderId="11" xfId="0" applyFont="1" applyFill="1" applyBorder="1" applyAlignment="1" applyProtection="1">
      <alignment horizontal="justify" vertical="center"/>
      <protection locked="0"/>
    </xf>
    <xf numFmtId="167" fontId="13" fillId="2" borderId="20" xfId="0" applyNumberFormat="1" applyFont="1" applyFill="1" applyBorder="1" applyAlignment="1">
      <alignment horizontal="justify" vertical="center"/>
    </xf>
    <xf numFmtId="167" fontId="13" fillId="2" borderId="4" xfId="0" applyNumberFormat="1" applyFont="1" applyFill="1" applyBorder="1" applyAlignment="1">
      <alignment horizontal="justify" vertical="center"/>
    </xf>
    <xf numFmtId="0" fontId="13" fillId="2" borderId="20" xfId="0" applyFont="1" applyFill="1" applyBorder="1" applyAlignment="1" applyProtection="1">
      <alignment horizontal="justify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justify" vertical="center"/>
      <protection locked="0"/>
    </xf>
    <xf numFmtId="0" fontId="13" fillId="0" borderId="4" xfId="0" applyFont="1" applyBorder="1" applyAlignment="1" applyProtection="1">
      <alignment horizontal="justify" vertical="center"/>
      <protection locked="0"/>
    </xf>
    <xf numFmtId="167" fontId="13" fillId="0" borderId="4" xfId="0" applyNumberFormat="1" applyFont="1" applyFill="1" applyBorder="1" applyAlignment="1">
      <alignment horizontal="justify" vertical="center"/>
    </xf>
    <xf numFmtId="0" fontId="13" fillId="0" borderId="4" xfId="0" applyFont="1" applyBorder="1" applyAlignment="1">
      <alignment vertical="center" wrapText="1"/>
    </xf>
    <xf numFmtId="167" fontId="13" fillId="0" borderId="15" xfId="0" applyNumberFormat="1" applyFont="1" applyBorder="1" applyAlignment="1">
      <alignment horizontal="justify" vertical="center"/>
    </xf>
    <xf numFmtId="0" fontId="13" fillId="0" borderId="7" xfId="0" applyFont="1" applyFill="1" applyBorder="1"/>
    <xf numFmtId="0" fontId="11" fillId="4" borderId="43" xfId="0" applyFont="1" applyFill="1" applyBorder="1" applyAlignment="1" applyProtection="1">
      <alignment horizontal="center" vertical="center"/>
      <protection locked="0"/>
    </xf>
    <xf numFmtId="167" fontId="13" fillId="0" borderId="19" xfId="0" applyNumberFormat="1" applyFont="1" applyFill="1" applyBorder="1" applyAlignment="1">
      <alignment horizontal="justify" vertical="center"/>
    </xf>
    <xf numFmtId="0" fontId="11" fillId="4" borderId="41" xfId="0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>
      <alignment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>
      <alignment horizontal="justify" vertical="center"/>
    </xf>
    <xf numFmtId="0" fontId="18" fillId="0" borderId="36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167" fontId="13" fillId="3" borderId="4" xfId="0" applyNumberFormat="1" applyFont="1" applyFill="1" applyBorder="1" applyAlignment="1">
      <alignment horizontal="justify" vertical="center"/>
    </xf>
    <xf numFmtId="0" fontId="13" fillId="0" borderId="7" xfId="0" applyFont="1" applyBorder="1" applyAlignment="1">
      <alignment horizontal="justify" vertical="center"/>
    </xf>
    <xf numFmtId="0" fontId="13" fillId="3" borderId="20" xfId="0" applyFont="1" applyFill="1" applyBorder="1" applyAlignment="1" applyProtection="1">
      <alignment horizontal="justify" vertical="center"/>
      <protection locked="0"/>
    </xf>
    <xf numFmtId="167" fontId="13" fillId="0" borderId="20" xfId="0" applyNumberFormat="1" applyFont="1" applyFill="1" applyBorder="1" applyAlignment="1">
      <alignment horizontal="justify" vertical="center"/>
    </xf>
    <xf numFmtId="0" fontId="13" fillId="0" borderId="3" xfId="0" applyFont="1" applyFill="1" applyBorder="1"/>
    <xf numFmtId="0" fontId="13" fillId="0" borderId="20" xfId="0" applyFont="1" applyFill="1" applyBorder="1" applyAlignment="1" applyProtection="1">
      <alignment horizontal="justify" vertical="center"/>
      <protection locked="0"/>
    </xf>
    <xf numFmtId="0" fontId="13" fillId="0" borderId="4" xfId="0" applyFont="1" applyFill="1" applyBorder="1"/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167" fontId="13" fillId="11" borderId="4" xfId="0" applyNumberFormat="1" applyFont="1" applyFill="1" applyBorder="1" applyAlignment="1">
      <alignment horizontal="justify" vertical="center"/>
    </xf>
    <xf numFmtId="0" fontId="13" fillId="11" borderId="4" xfId="0" applyFont="1" applyFill="1" applyBorder="1" applyAlignment="1" applyProtection="1">
      <alignment horizontal="justify" vertical="center"/>
      <protection locked="0"/>
    </xf>
    <xf numFmtId="0" fontId="13" fillId="11" borderId="12" xfId="0" applyFont="1" applyFill="1" applyBorder="1" applyAlignment="1" applyProtection="1">
      <alignment horizontal="justify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167" fontId="13" fillId="0" borderId="13" xfId="0" applyNumberFormat="1" applyFont="1" applyFill="1" applyBorder="1" applyAlignment="1">
      <alignment horizontal="justify" vertical="center"/>
    </xf>
    <xf numFmtId="0" fontId="13" fillId="0" borderId="20" xfId="0" applyFont="1" applyBorder="1" applyAlignment="1" applyProtection="1">
      <alignment horizontal="justify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167" fontId="13" fillId="13" borderId="13" xfId="0" applyNumberFormat="1" applyFont="1" applyFill="1" applyBorder="1" applyAlignment="1">
      <alignment horizontal="justify" vertical="center"/>
    </xf>
    <xf numFmtId="167" fontId="13" fillId="0" borderId="26" xfId="0" applyNumberFormat="1" applyFont="1" applyBorder="1" applyAlignment="1">
      <alignment horizontal="justify" vertical="center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6" fillId="4" borderId="3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/>
    <xf numFmtId="0" fontId="13" fillId="0" borderId="19" xfId="0" applyFont="1" applyFill="1" applyBorder="1" applyAlignment="1" applyProtection="1">
      <alignment horizontal="justify" vertical="center"/>
      <protection locked="0"/>
    </xf>
    <xf numFmtId="0" fontId="13" fillId="0" borderId="26" xfId="0" applyFont="1" applyFill="1" applyBorder="1"/>
    <xf numFmtId="0" fontId="13" fillId="2" borderId="20" xfId="0" applyFont="1" applyFill="1" applyBorder="1"/>
    <xf numFmtId="167" fontId="13" fillId="2" borderId="19" xfId="0" applyNumberFormat="1" applyFont="1" applyFill="1" applyBorder="1" applyAlignment="1">
      <alignment horizontal="justify" vertical="center"/>
    </xf>
    <xf numFmtId="0" fontId="13" fillId="2" borderId="19" xfId="0" applyFont="1" applyFill="1" applyBorder="1" applyAlignment="1" applyProtection="1">
      <alignment horizontal="justify" vertical="center"/>
      <protection locked="0"/>
    </xf>
    <xf numFmtId="0" fontId="13" fillId="0" borderId="10" xfId="0" applyFont="1" applyFill="1" applyBorder="1"/>
    <xf numFmtId="167" fontId="13" fillId="3" borderId="32" xfId="0" applyNumberFormat="1" applyFont="1" applyFill="1" applyBorder="1" applyAlignment="1">
      <alignment horizontal="justify" vertical="center"/>
    </xf>
    <xf numFmtId="167" fontId="13" fillId="13" borderId="2" xfId="0" applyNumberFormat="1" applyFont="1" applyFill="1" applyBorder="1" applyAlignment="1">
      <alignment horizontal="justify" vertical="center"/>
    </xf>
    <xf numFmtId="0" fontId="13" fillId="3" borderId="37" xfId="0" applyFont="1" applyFill="1" applyBorder="1" applyAlignment="1">
      <alignment horizontal="justify" vertical="center"/>
    </xf>
    <xf numFmtId="0" fontId="13" fillId="2" borderId="30" xfId="0" applyFont="1" applyFill="1" applyBorder="1"/>
    <xf numFmtId="167" fontId="13" fillId="2" borderId="32" xfId="0" applyNumberFormat="1" applyFont="1" applyFill="1" applyBorder="1" applyAlignment="1">
      <alignment horizontal="justify" vertical="center"/>
    </xf>
    <xf numFmtId="167" fontId="13" fillId="12" borderId="2" xfId="0" applyNumberFormat="1" applyFont="1" applyFill="1" applyBorder="1" applyAlignment="1">
      <alignment horizontal="justify" vertical="center"/>
    </xf>
    <xf numFmtId="167" fontId="13" fillId="2" borderId="12" xfId="0" applyNumberFormat="1" applyFont="1" applyFill="1" applyBorder="1" applyAlignment="1">
      <alignment horizontal="justify" vertical="center"/>
    </xf>
    <xf numFmtId="167" fontId="13" fillId="2" borderId="26" xfId="0" applyNumberFormat="1" applyFont="1" applyFill="1" applyBorder="1" applyAlignment="1">
      <alignment horizontal="justify" vertical="center"/>
    </xf>
    <xf numFmtId="167" fontId="13" fillId="13" borderId="15" xfId="0" applyNumberFormat="1" applyFont="1" applyFill="1" applyBorder="1" applyAlignment="1">
      <alignment horizontal="justify" vertical="center"/>
    </xf>
    <xf numFmtId="0" fontId="13" fillId="0" borderId="42" xfId="0" applyFont="1" applyFill="1" applyBorder="1"/>
    <xf numFmtId="167" fontId="13" fillId="0" borderId="31" xfId="0" applyNumberFormat="1" applyFont="1" applyFill="1" applyBorder="1" applyAlignment="1">
      <alignment horizontal="justify" vertical="center"/>
    </xf>
    <xf numFmtId="0" fontId="13" fillId="0" borderId="37" xfId="0" applyFont="1" applyFill="1" applyBorder="1" applyAlignment="1" applyProtection="1">
      <alignment horizontal="justify" vertical="center"/>
      <protection locked="0"/>
    </xf>
    <xf numFmtId="167" fontId="13" fillId="0" borderId="37" xfId="0" applyNumberFormat="1" applyFont="1" applyFill="1" applyBorder="1" applyAlignment="1">
      <alignment horizontal="justify" vertical="center"/>
    </xf>
    <xf numFmtId="167" fontId="13" fillId="0" borderId="7" xfId="0" applyNumberFormat="1" applyFont="1" applyFill="1" applyBorder="1" applyAlignment="1">
      <alignment horizontal="justify" vertical="center"/>
    </xf>
    <xf numFmtId="0" fontId="13" fillId="0" borderId="42" xfId="0" applyFont="1" applyFill="1" applyBorder="1" applyAlignment="1" applyProtection="1">
      <alignment horizontal="justify" vertical="center"/>
      <protection locked="0"/>
    </xf>
    <xf numFmtId="0" fontId="13" fillId="0" borderId="33" xfId="0" applyFont="1" applyFill="1" applyBorder="1" applyAlignment="1" applyProtection="1">
      <alignment horizontal="justify" vertical="center"/>
      <protection locked="0"/>
    </xf>
    <xf numFmtId="0" fontId="13" fillId="0" borderId="16" xfId="0" applyFont="1" applyFill="1" applyBorder="1" applyAlignment="1" applyProtection="1">
      <alignment horizontal="justify" vertical="center"/>
      <protection locked="0"/>
    </xf>
    <xf numFmtId="0" fontId="13" fillId="0" borderId="46" xfId="0" applyFont="1" applyFill="1" applyBorder="1" applyAlignment="1" applyProtection="1">
      <alignment horizontal="justify" vertical="center"/>
      <protection locked="0"/>
    </xf>
    <xf numFmtId="0" fontId="13" fillId="0" borderId="39" xfId="0" applyFont="1" applyFill="1" applyBorder="1" applyProtection="1">
      <protection locked="0"/>
    </xf>
    <xf numFmtId="0" fontId="13" fillId="0" borderId="28" xfId="0" applyFont="1" applyFill="1" applyBorder="1" applyProtection="1">
      <protection locked="0"/>
    </xf>
    <xf numFmtId="167" fontId="13" fillId="0" borderId="5" xfId="0" applyNumberFormat="1" applyFont="1" applyFill="1" applyBorder="1" applyAlignment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  <protection locked="0"/>
    </xf>
    <xf numFmtId="167" fontId="13" fillId="0" borderId="22" xfId="0" applyNumberFormat="1" applyFont="1" applyFill="1" applyBorder="1" applyAlignment="1">
      <alignment horizontal="justify" vertical="center"/>
    </xf>
    <xf numFmtId="0" fontId="13" fillId="0" borderId="34" xfId="0" applyFont="1" applyFill="1" applyBorder="1" applyAlignment="1" applyProtection="1">
      <alignment horizontal="justify" vertical="center"/>
      <protection locked="0"/>
    </xf>
    <xf numFmtId="0" fontId="13" fillId="0" borderId="35" xfId="0" applyFont="1" applyFill="1" applyBorder="1" applyAlignment="1" applyProtection="1">
      <alignment horizontal="justify" vertical="center"/>
      <protection locked="0"/>
    </xf>
    <xf numFmtId="0" fontId="13" fillId="0" borderId="44" xfId="0" applyFont="1" applyFill="1" applyBorder="1" applyProtection="1">
      <protection locked="0"/>
    </xf>
    <xf numFmtId="0" fontId="16" fillId="4" borderId="4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1" fillId="5" borderId="3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 applyProtection="1">
      <alignment textRotation="9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167" fontId="13" fillId="0" borderId="26" xfId="0" applyNumberFormat="1" applyFont="1" applyFill="1" applyBorder="1" applyAlignment="1">
      <alignment horizontal="justify" vertical="center"/>
    </xf>
    <xf numFmtId="0" fontId="13" fillId="0" borderId="26" xfId="0" applyFont="1" applyFill="1" applyBorder="1" applyAlignment="1">
      <alignment horizontal="justify" vertical="center"/>
    </xf>
    <xf numFmtId="0" fontId="11" fillId="9" borderId="39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167" fontId="13" fillId="12" borderId="39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11" fillId="6" borderId="3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7" borderId="40" xfId="0" applyFont="1" applyFill="1" applyBorder="1" applyAlignment="1" applyProtection="1">
      <alignment horizontal="center" vertical="center" wrapText="1"/>
      <protection locked="0"/>
    </xf>
    <xf numFmtId="0" fontId="13" fillId="8" borderId="39" xfId="0" applyFont="1" applyFill="1" applyBorder="1"/>
    <xf numFmtId="0" fontId="11" fillId="0" borderId="0" xfId="0" applyFont="1" applyFill="1" applyBorder="1" applyAlignment="1" applyProtection="1">
      <alignment vertical="center" wrapText="1"/>
      <protection locked="0"/>
    </xf>
    <xf numFmtId="167" fontId="13" fillId="11" borderId="19" xfId="0" applyNumberFormat="1" applyFont="1" applyFill="1" applyBorder="1" applyAlignment="1">
      <alignment horizontal="justify" vertical="center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23" fillId="0" borderId="7" xfId="2" applyFont="1" applyFill="1" applyBorder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vertical="center" wrapText="1"/>
      <protection locked="0"/>
    </xf>
    <xf numFmtId="0" fontId="11" fillId="15" borderId="7" xfId="0" applyFont="1" applyFill="1" applyBorder="1" applyAlignment="1" applyProtection="1">
      <alignment horizontal="center" vertical="center" wrapText="1"/>
      <protection locked="0"/>
    </xf>
    <xf numFmtId="0" fontId="12" fillId="15" borderId="7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27" fillId="15" borderId="7" xfId="0" applyFont="1" applyFill="1" applyBorder="1" applyAlignment="1" applyProtection="1">
      <alignment horizontal="center" vertical="center" wrapText="1"/>
      <protection locked="0"/>
    </xf>
    <xf numFmtId="0" fontId="20" fillId="15" borderId="7" xfId="0" applyFont="1" applyFill="1" applyBorder="1" applyAlignment="1" applyProtection="1">
      <alignment horizontal="center" vertical="center" wrapText="1"/>
      <protection locked="0"/>
    </xf>
    <xf numFmtId="0" fontId="11" fillId="15" borderId="7" xfId="0" applyFont="1" applyFill="1" applyBorder="1" applyAlignment="1" applyProtection="1">
      <alignment horizontal="center" vertical="center"/>
      <protection locked="0"/>
    </xf>
    <xf numFmtId="0" fontId="22" fillId="15" borderId="7" xfId="0" applyFont="1" applyFill="1" applyBorder="1" applyAlignment="1">
      <alignment horizontal="center" vertical="center"/>
    </xf>
    <xf numFmtId="0" fontId="13" fillId="0" borderId="7" xfId="0" applyFont="1" applyBorder="1"/>
    <xf numFmtId="0" fontId="13" fillId="0" borderId="7" xfId="0" applyFont="1" applyFill="1" applyBorder="1" applyAlignment="1" applyProtection="1">
      <alignment horizontal="justify" vertical="center"/>
      <protection locked="0"/>
    </xf>
    <xf numFmtId="0" fontId="13" fillId="2" borderId="7" xfId="0" applyFont="1" applyFill="1" applyBorder="1" applyAlignment="1" applyProtection="1">
      <alignment horizontal="justify" vertical="center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/>
    <xf numFmtId="0" fontId="13" fillId="2" borderId="7" xfId="0" applyFont="1" applyFill="1" applyBorder="1" applyAlignment="1">
      <alignment horizontal="justify" vertical="center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>
      <alignment horizontal="justify" vertical="center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>
      <alignment horizontal="justify" vertical="center"/>
    </xf>
    <xf numFmtId="165" fontId="11" fillId="2" borderId="7" xfId="0" applyNumberFormat="1" applyFont="1" applyFill="1" applyBorder="1" applyAlignment="1">
      <alignment horizontal="center"/>
    </xf>
    <xf numFmtId="165" fontId="11" fillId="2" borderId="7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166" fontId="21" fillId="2" borderId="7" xfId="0" applyNumberFormat="1" applyFont="1" applyFill="1" applyBorder="1" applyAlignment="1">
      <alignment horizontal="center" vertical="center"/>
    </xf>
    <xf numFmtId="165" fontId="21" fillId="2" borderId="7" xfId="0" applyNumberFormat="1" applyFont="1" applyFill="1" applyBorder="1" applyAlignment="1">
      <alignment horizontal="center" vertical="center"/>
    </xf>
    <xf numFmtId="167" fontId="13" fillId="13" borderId="7" xfId="0" applyNumberFormat="1" applyFont="1" applyFill="1" applyBorder="1" applyAlignment="1">
      <alignment horizontal="justify" vertical="center"/>
    </xf>
    <xf numFmtId="167" fontId="13" fillId="2" borderId="7" xfId="0" applyNumberFormat="1" applyFont="1" applyFill="1" applyBorder="1" applyAlignment="1">
      <alignment horizontal="justify" vertical="center"/>
    </xf>
    <xf numFmtId="0" fontId="24" fillId="2" borderId="7" xfId="0" applyFont="1" applyFill="1" applyBorder="1" applyAlignment="1" applyProtection="1">
      <alignment horizontal="justify" vertical="center"/>
      <protection locked="0"/>
    </xf>
    <xf numFmtId="167" fontId="13" fillId="12" borderId="7" xfId="0" applyNumberFormat="1" applyFont="1" applyFill="1" applyBorder="1" applyAlignment="1">
      <alignment horizontal="justify" vertical="center"/>
    </xf>
    <xf numFmtId="0" fontId="13" fillId="3" borderId="7" xfId="0" applyFont="1" applyFill="1" applyBorder="1" applyAlignment="1" applyProtection="1">
      <alignment horizontal="justify" vertical="center"/>
      <protection locked="0"/>
    </xf>
    <xf numFmtId="167" fontId="13" fillId="15" borderId="7" xfId="0" applyNumberFormat="1" applyFont="1" applyFill="1" applyBorder="1" applyAlignment="1">
      <alignment horizontal="justify" vertical="center"/>
    </xf>
    <xf numFmtId="0" fontId="13" fillId="0" borderId="7" xfId="0" applyFont="1" applyBorder="1" applyAlignment="1" applyProtection="1">
      <alignment horizontal="justify" vertical="center"/>
      <protection locked="0"/>
    </xf>
    <xf numFmtId="167" fontId="13" fillId="0" borderId="7" xfId="0" applyNumberFormat="1" applyFont="1" applyBorder="1" applyAlignment="1">
      <alignment horizontal="justify" vertical="center"/>
    </xf>
    <xf numFmtId="167" fontId="13" fillId="11" borderId="7" xfId="0" applyNumberFormat="1" applyFont="1" applyFill="1" applyBorder="1" applyAlignment="1">
      <alignment horizontal="justify" vertical="center"/>
    </xf>
    <xf numFmtId="0" fontId="16" fillId="15" borderId="7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>
      <alignment horizontal="center" vertical="center"/>
    </xf>
    <xf numFmtId="167" fontId="13" fillId="12" borderId="7" xfId="0" applyNumberFormat="1" applyFont="1" applyFill="1" applyBorder="1" applyAlignment="1">
      <alignment horizontal="center" vertical="center"/>
    </xf>
    <xf numFmtId="167" fontId="11" fillId="15" borderId="7" xfId="0" applyNumberFormat="1" applyFont="1" applyFill="1" applyBorder="1" applyAlignment="1">
      <alignment horizontal="center" vertical="center" wrapText="1"/>
    </xf>
    <xf numFmtId="167" fontId="13" fillId="15" borderId="7" xfId="0" applyNumberFormat="1" applyFont="1" applyFill="1" applyBorder="1" applyAlignment="1">
      <alignment horizontal="center" vertical="center" wrapText="1"/>
    </xf>
    <xf numFmtId="167" fontId="11" fillId="3" borderId="7" xfId="0" applyNumberFormat="1" applyFont="1" applyFill="1" applyBorder="1" applyAlignment="1">
      <alignment horizontal="center" vertical="center" wrapText="1"/>
    </xf>
    <xf numFmtId="0" fontId="28" fillId="15" borderId="7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justify" vertical="center"/>
      <protection locked="0"/>
    </xf>
    <xf numFmtId="0" fontId="11" fillId="2" borderId="7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1" fillId="11" borderId="7" xfId="0" applyFont="1" applyFill="1" applyBorder="1" applyAlignment="1" applyProtection="1">
      <alignment horizontal="center" vertical="center" wrapText="1"/>
      <protection locked="0"/>
    </xf>
    <xf numFmtId="0" fontId="17" fillId="15" borderId="7" xfId="0" applyFont="1" applyFill="1" applyBorder="1" applyAlignment="1" applyProtection="1">
      <alignment horizontal="center" vertical="center" wrapText="1"/>
      <protection locked="0"/>
    </xf>
    <xf numFmtId="0" fontId="30" fillId="15" borderId="7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167" fontId="13" fillId="15" borderId="7" xfId="0" applyNumberFormat="1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justify" vertical="center"/>
      <protection locked="0"/>
    </xf>
    <xf numFmtId="165" fontId="11" fillId="0" borderId="7" xfId="0" applyNumberFormat="1" applyFont="1" applyBorder="1" applyAlignment="1">
      <alignment horizontal="center"/>
    </xf>
    <xf numFmtId="165" fontId="21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/>
    </xf>
    <xf numFmtId="14" fontId="14" fillId="0" borderId="7" xfId="2" applyNumberFormat="1" applyFont="1" applyFill="1" applyBorder="1" applyAlignment="1" applyProtection="1">
      <alignment horizontal="right" vertical="center"/>
      <protection hidden="1"/>
    </xf>
    <xf numFmtId="14" fontId="14" fillId="0" borderId="7" xfId="2" applyNumberFormat="1" applyFont="1" applyFill="1" applyBorder="1" applyAlignment="1" applyProtection="1">
      <alignment horizontal="center" vertical="center"/>
      <protection hidden="1"/>
    </xf>
    <xf numFmtId="14" fontId="23" fillId="0" borderId="7" xfId="2" applyNumberFormat="1" applyFont="1" applyFill="1" applyBorder="1" applyAlignment="1" applyProtection="1">
      <alignment horizontal="center" vertical="center"/>
      <protection hidden="1"/>
    </xf>
    <xf numFmtId="0" fontId="24" fillId="0" borderId="7" xfId="0" applyFont="1" applyBorder="1" applyAlignment="1">
      <alignment horizontal="justify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justify" vertical="center"/>
    </xf>
    <xf numFmtId="0" fontId="11" fillId="15" borderId="7" xfId="0" applyFont="1" applyFill="1" applyBorder="1" applyAlignment="1" applyProtection="1">
      <alignment horizontal="justify" vertical="center"/>
      <protection locked="0"/>
    </xf>
    <xf numFmtId="0" fontId="33" fillId="15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/>
    <xf numFmtId="0" fontId="11" fillId="3" borderId="7" xfId="0" applyFont="1" applyFill="1" applyBorder="1" applyAlignment="1" applyProtection="1">
      <alignment horizontal="center" vertical="center"/>
      <protection locked="0"/>
    </xf>
    <xf numFmtId="0" fontId="34" fillId="15" borderId="7" xfId="0" applyFont="1" applyFill="1" applyBorder="1" applyAlignment="1" applyProtection="1">
      <alignment horizontal="center" vertical="center" wrapText="1"/>
      <protection locked="0"/>
    </xf>
    <xf numFmtId="0" fontId="35" fillId="15" borderId="7" xfId="0" applyFont="1" applyFill="1" applyBorder="1" applyAlignment="1" applyProtection="1">
      <alignment horizontal="center" vertical="center" wrapText="1"/>
      <protection locked="0"/>
    </xf>
    <xf numFmtId="43" fontId="36" fillId="16" borderId="7" xfId="3" applyFont="1" applyFill="1" applyBorder="1" applyAlignment="1" applyProtection="1">
      <alignment horizontal="center" vertical="center" wrapText="1"/>
      <protection locked="0"/>
    </xf>
    <xf numFmtId="0" fontId="13" fillId="15" borderId="7" xfId="0" applyFont="1" applyFill="1" applyBorder="1" applyAlignment="1">
      <alignment horizontal="center" vertical="center"/>
    </xf>
    <xf numFmtId="0" fontId="38" fillId="15" borderId="7" xfId="0" applyFont="1" applyFill="1" applyBorder="1" applyAlignment="1" applyProtection="1">
      <alignment horizontal="center" vertical="center" wrapText="1"/>
      <protection locked="0"/>
    </xf>
    <xf numFmtId="0" fontId="38" fillId="17" borderId="7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justify" vertical="center"/>
    </xf>
    <xf numFmtId="0" fontId="38" fillId="15" borderId="7" xfId="0" applyFont="1" applyFill="1" applyBorder="1" applyAlignment="1">
      <alignment horizontal="justify" vertical="center"/>
    </xf>
    <xf numFmtId="0" fontId="13" fillId="11" borderId="7" xfId="0" applyFont="1" applyFill="1" applyBorder="1" applyAlignment="1">
      <alignment horizontal="justify" vertical="center"/>
    </xf>
    <xf numFmtId="165" fontId="11" fillId="11" borderId="7" xfId="0" applyNumberFormat="1" applyFont="1" applyFill="1" applyBorder="1" applyAlignment="1">
      <alignment horizontal="center" vertical="center"/>
    </xf>
    <xf numFmtId="167" fontId="13" fillId="11" borderId="7" xfId="0" applyNumberFormat="1" applyFont="1" applyFill="1" applyBorder="1" applyAlignment="1">
      <alignment horizontal="center" vertical="center" wrapText="1"/>
    </xf>
    <xf numFmtId="167" fontId="11" fillId="11" borderId="7" xfId="0" applyNumberFormat="1" applyFont="1" applyFill="1" applyBorder="1" applyAlignment="1">
      <alignment horizontal="center" vertical="center" wrapText="1"/>
    </xf>
    <xf numFmtId="167" fontId="13" fillId="11" borderId="7" xfId="0" applyNumberFormat="1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7" xfId="0" applyFont="1" applyFill="1" applyBorder="1"/>
    <xf numFmtId="166" fontId="11" fillId="11" borderId="7" xfId="0" applyNumberFormat="1" applyFont="1" applyFill="1" applyBorder="1" applyAlignment="1">
      <alignment horizontal="center" vertical="center"/>
    </xf>
    <xf numFmtId="167" fontId="24" fillId="11" borderId="7" xfId="0" applyNumberFormat="1" applyFont="1" applyFill="1" applyBorder="1" applyAlignment="1">
      <alignment horizontal="justify" vertical="center"/>
    </xf>
    <xf numFmtId="167" fontId="24" fillId="12" borderId="7" xfId="0" applyNumberFormat="1" applyFont="1" applyFill="1" applyBorder="1" applyAlignment="1">
      <alignment horizontal="justify" vertical="center"/>
    </xf>
    <xf numFmtId="0" fontId="24" fillId="11" borderId="7" xfId="0" applyFont="1" applyFill="1" applyBorder="1"/>
    <xf numFmtId="0" fontId="22" fillId="3" borderId="7" xfId="0" applyFont="1" applyFill="1" applyBorder="1" applyAlignment="1" applyProtection="1">
      <alignment horizontal="justify" vertical="center"/>
      <protection locked="0"/>
    </xf>
    <xf numFmtId="0" fontId="41" fillId="15" borderId="7" xfId="0" applyFont="1" applyFill="1" applyBorder="1" applyAlignment="1" applyProtection="1">
      <alignment horizontal="center" vertical="center" wrapText="1"/>
      <protection locked="0"/>
    </xf>
    <xf numFmtId="0" fontId="35" fillId="0" borderId="7" xfId="0" applyFont="1" applyBorder="1" applyAlignment="1">
      <alignment horizontal="justify" vertical="center"/>
    </xf>
    <xf numFmtId="0" fontId="35" fillId="0" borderId="7" xfId="0" applyFont="1" applyFill="1" applyBorder="1" applyAlignment="1" applyProtection="1">
      <alignment horizontal="justify" vertical="center"/>
      <protection locked="0"/>
    </xf>
    <xf numFmtId="0" fontId="35" fillId="15" borderId="7" xfId="0" applyFont="1" applyFill="1" applyBorder="1" applyAlignment="1" applyProtection="1">
      <alignment horizontal="center" vertical="center"/>
      <protection locked="0"/>
    </xf>
    <xf numFmtId="0" fontId="42" fillId="15" borderId="7" xfId="0" applyFont="1" applyFill="1" applyBorder="1" applyAlignment="1" applyProtection="1">
      <alignment horizontal="center" vertical="center" wrapText="1"/>
      <protection locked="0"/>
    </xf>
    <xf numFmtId="0" fontId="41" fillId="16" borderId="7" xfId="0" applyFont="1" applyFill="1" applyBorder="1" applyAlignment="1" applyProtection="1">
      <alignment horizontal="center" vertical="center" wrapText="1"/>
      <protection locked="0"/>
    </xf>
    <xf numFmtId="0" fontId="43" fillId="16" borderId="7" xfId="0" applyFont="1" applyFill="1" applyBorder="1" applyAlignment="1" applyProtection="1">
      <alignment horizontal="center" vertical="center"/>
      <protection locked="0"/>
    </xf>
    <xf numFmtId="0" fontId="35" fillId="15" borderId="7" xfId="0" applyFont="1" applyFill="1" applyBorder="1" applyAlignment="1" applyProtection="1">
      <alignment horizontal="justify" vertical="center"/>
      <protection locked="0"/>
    </xf>
    <xf numFmtId="0" fontId="11" fillId="0" borderId="7" xfId="0" applyFont="1" applyBorder="1" applyAlignment="1">
      <alignment horizontal="justify" vertical="center"/>
    </xf>
    <xf numFmtId="0" fontId="44" fillId="15" borderId="7" xfId="0" applyFont="1" applyFill="1" applyBorder="1" applyAlignment="1" applyProtection="1">
      <alignment horizontal="center" vertical="center" wrapText="1"/>
      <protection locked="0"/>
    </xf>
    <xf numFmtId="167" fontId="38" fillId="19" borderId="7" xfId="0" applyNumberFormat="1" applyFont="1" applyFill="1" applyBorder="1" applyAlignment="1">
      <alignment horizontal="justify" vertical="center"/>
    </xf>
    <xf numFmtId="0" fontId="11" fillId="18" borderId="7" xfId="0" applyFont="1" applyFill="1" applyBorder="1" applyAlignment="1" applyProtection="1">
      <alignment horizontal="center" vertical="center"/>
      <protection locked="0"/>
    </xf>
    <xf numFmtId="0" fontId="11" fillId="18" borderId="7" xfId="0" applyFont="1" applyFill="1" applyBorder="1" applyAlignment="1" applyProtection="1">
      <alignment horizontal="center" vertical="center" wrapText="1"/>
      <protection locked="0"/>
    </xf>
    <xf numFmtId="0" fontId="11" fillId="18" borderId="7" xfId="0" applyFont="1" applyFill="1" applyBorder="1" applyAlignment="1">
      <alignment horizontal="justify" vertical="center"/>
    </xf>
    <xf numFmtId="0" fontId="22" fillId="18" borderId="7" xfId="0" applyFont="1" applyFill="1" applyBorder="1" applyAlignment="1">
      <alignment horizontal="justify" vertical="center"/>
    </xf>
    <xf numFmtId="0" fontId="38" fillId="17" borderId="7" xfId="0" applyFont="1" applyFill="1" applyBorder="1" applyAlignment="1" applyProtection="1">
      <alignment horizontal="center" vertical="center"/>
      <protection locked="0"/>
    </xf>
    <xf numFmtId="0" fontId="38" fillId="15" borderId="7" xfId="0" applyFont="1" applyFill="1" applyBorder="1" applyAlignment="1">
      <alignment horizontal="center" vertical="center"/>
    </xf>
    <xf numFmtId="0" fontId="38" fillId="17" borderId="7" xfId="0" applyFont="1" applyFill="1" applyBorder="1" applyAlignment="1">
      <alignment horizontal="justify" vertical="center"/>
    </xf>
    <xf numFmtId="0" fontId="34" fillId="20" borderId="7" xfId="0" applyFont="1" applyFill="1" applyBorder="1" applyAlignment="1" applyProtection="1">
      <alignment horizontal="center" vertical="center" wrapText="1"/>
      <protection locked="0"/>
    </xf>
    <xf numFmtId="167" fontId="34" fillId="21" borderId="7" xfId="0" applyNumberFormat="1" applyFont="1" applyFill="1" applyBorder="1" applyAlignment="1">
      <alignment horizontal="justify" vertical="center"/>
    </xf>
    <xf numFmtId="0" fontId="34" fillId="20" borderId="7" xfId="0" applyFont="1" applyFill="1" applyBorder="1" applyAlignment="1">
      <alignment horizontal="justify" vertical="center"/>
    </xf>
    <xf numFmtId="0" fontId="46" fillId="8" borderId="7" xfId="0" applyFont="1" applyFill="1" applyBorder="1" applyAlignment="1">
      <alignment horizontal="justify" vertical="center"/>
    </xf>
    <xf numFmtId="0" fontId="12" fillId="15" borderId="7" xfId="0" applyFont="1" applyFill="1" applyBorder="1" applyAlignment="1" applyProtection="1">
      <alignment horizontal="center" vertical="center"/>
      <protection locked="0"/>
    </xf>
    <xf numFmtId="0" fontId="35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justify" vertical="center"/>
      <protection locked="0"/>
    </xf>
    <xf numFmtId="0" fontId="42" fillId="15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 wrapText="1"/>
      <protection locked="0"/>
    </xf>
    <xf numFmtId="0" fontId="48" fillId="15" borderId="7" xfId="0" applyFont="1" applyFill="1" applyBorder="1" applyAlignment="1" applyProtection="1">
      <alignment horizontal="center" vertical="center" wrapText="1"/>
      <protection locked="0"/>
    </xf>
    <xf numFmtId="0" fontId="38" fillId="0" borderId="7" xfId="0" applyFont="1" applyFill="1" applyBorder="1" applyAlignment="1" applyProtection="1">
      <alignment horizontal="justify" vertical="center"/>
      <protection locked="0"/>
    </xf>
    <xf numFmtId="0" fontId="11" fillId="22" borderId="7" xfId="0" applyFont="1" applyFill="1" applyBorder="1" applyAlignment="1">
      <alignment horizontal="justify" vertical="center"/>
    </xf>
    <xf numFmtId="0" fontId="21" fillId="15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 applyProtection="1">
      <alignment horizontal="justify" vertical="center"/>
      <protection locked="0"/>
    </xf>
    <xf numFmtId="0" fontId="34" fillId="0" borderId="7" xfId="0" applyFont="1" applyBorder="1" applyAlignment="1">
      <alignment horizontal="justify" vertical="center"/>
    </xf>
    <xf numFmtId="0" fontId="52" fillId="0" borderId="7" xfId="0" applyFont="1" applyFill="1" applyBorder="1" applyAlignment="1" applyProtection="1">
      <alignment horizontal="center" vertical="center"/>
      <protection locked="0"/>
    </xf>
    <xf numFmtId="0" fontId="52" fillId="15" borderId="7" xfId="0" applyFont="1" applyFill="1" applyBorder="1" applyAlignment="1" applyProtection="1">
      <alignment horizontal="center" vertical="center" wrapText="1"/>
      <protection locked="0"/>
    </xf>
    <xf numFmtId="0" fontId="52" fillId="0" borderId="7" xfId="0" applyFont="1" applyFill="1" applyBorder="1" applyAlignment="1" applyProtection="1">
      <alignment horizontal="justify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6" fillId="10" borderId="12" xfId="0" applyFont="1" applyFill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167" fontId="2" fillId="8" borderId="1" xfId="0" applyNumberFormat="1" applyFont="1" applyFill="1" applyBorder="1" applyAlignment="1">
      <alignment horizontal="center" vertical="center" wrapText="1"/>
    </xf>
    <xf numFmtId="167" fontId="2" fillId="8" borderId="24" xfId="0" applyNumberFormat="1" applyFont="1" applyFill="1" applyBorder="1" applyAlignment="1">
      <alignment horizontal="center" vertical="center" wrapText="1"/>
    </xf>
    <xf numFmtId="167" fontId="2" fillId="8" borderId="10" xfId="0" applyNumberFormat="1" applyFont="1" applyFill="1" applyBorder="1" applyAlignment="1">
      <alignment horizontal="center" vertical="center" wrapText="1"/>
    </xf>
    <xf numFmtId="167" fontId="2" fillId="8" borderId="18" xfId="0" applyNumberFormat="1" applyFont="1" applyFill="1" applyBorder="1" applyAlignment="1">
      <alignment horizontal="center" vertical="center" wrapText="1"/>
    </xf>
    <xf numFmtId="167" fontId="2" fillId="8" borderId="28" xfId="0" applyNumberFormat="1" applyFont="1" applyFill="1" applyBorder="1" applyAlignment="1">
      <alignment horizontal="center" vertical="center" wrapText="1"/>
    </xf>
    <xf numFmtId="167" fontId="2" fillId="8" borderId="2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textRotation="90"/>
    </xf>
    <xf numFmtId="0" fontId="2" fillId="0" borderId="18" xfId="0" applyFont="1" applyFill="1" applyBorder="1" applyAlignment="1" applyProtection="1">
      <alignment horizontal="center" textRotation="90"/>
    </xf>
    <xf numFmtId="0" fontId="2" fillId="0" borderId="0" xfId="0" applyFont="1" applyFill="1" applyBorder="1" applyAlignment="1" applyProtection="1">
      <alignment horizontal="center" textRotation="9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8" xfId="0" applyNumberFormat="1" applyFont="1" applyFill="1" applyBorder="1" applyAlignment="1">
      <alignment horizontal="center" vertical="center" wrapText="1"/>
    </xf>
    <xf numFmtId="167" fontId="2" fillId="0" borderId="28" xfId="0" applyNumberFormat="1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28" xfId="0" applyFont="1" applyFill="1" applyBorder="1" applyAlignment="1" applyProtection="1">
      <alignment horizontal="center" vertical="center" wrapText="1"/>
      <protection locked="0"/>
    </xf>
    <xf numFmtId="0" fontId="11" fillId="14" borderId="8" xfId="0" applyFont="1" applyFill="1" applyBorder="1" applyAlignment="1" applyProtection="1">
      <alignment horizontal="center" vertical="center" wrapText="1"/>
      <protection locked="0"/>
    </xf>
    <xf numFmtId="0" fontId="11" fillId="14" borderId="40" xfId="0" applyFont="1" applyFill="1" applyBorder="1" applyAlignment="1" applyProtection="1">
      <alignment horizontal="center" vertical="center"/>
      <protection locked="0"/>
    </xf>
    <xf numFmtId="0" fontId="11" fillId="14" borderId="12" xfId="0" applyFont="1" applyFill="1" applyBorder="1" applyAlignment="1">
      <alignment horizontal="center" vertical="center" wrapText="1"/>
    </xf>
    <xf numFmtId="0" fontId="11" fillId="14" borderId="40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 applyProtection="1">
      <alignment horizontal="center" vertical="center" wrapText="1"/>
      <protection locked="0"/>
    </xf>
    <xf numFmtId="0" fontId="12" fillId="10" borderId="11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40" xfId="0" applyFont="1" applyFill="1" applyBorder="1" applyAlignment="1" applyProtection="1">
      <alignment horizontal="center" vertical="center" wrapText="1"/>
      <protection locked="0"/>
    </xf>
    <xf numFmtId="0" fontId="11" fillId="7" borderId="8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0" fontId="11" fillId="7" borderId="40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40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40" xfId="0" applyFont="1" applyFill="1" applyBorder="1" applyAlignment="1" applyProtection="1">
      <alignment horizontal="center" vertical="center" wrapText="1"/>
      <protection locked="0"/>
    </xf>
    <xf numFmtId="0" fontId="11" fillId="7" borderId="12" xfId="0" applyFont="1" applyFill="1" applyBorder="1" applyAlignment="1" applyProtection="1">
      <alignment horizontal="center" vertical="center" wrapText="1"/>
      <protection locked="0"/>
    </xf>
    <xf numFmtId="0" fontId="11" fillId="7" borderId="11" xfId="0" applyFont="1" applyFill="1" applyBorder="1" applyAlignment="1" applyProtection="1">
      <alignment horizontal="center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167" fontId="11" fillId="8" borderId="1" xfId="0" applyNumberFormat="1" applyFont="1" applyFill="1" applyBorder="1" applyAlignment="1">
      <alignment horizontal="center" vertical="center" wrapText="1"/>
    </xf>
    <xf numFmtId="167" fontId="11" fillId="8" borderId="24" xfId="0" applyNumberFormat="1" applyFont="1" applyFill="1" applyBorder="1" applyAlignment="1">
      <alignment horizontal="center" vertical="center" wrapText="1"/>
    </xf>
    <xf numFmtId="167" fontId="11" fillId="8" borderId="10" xfId="0" applyNumberFormat="1" applyFont="1" applyFill="1" applyBorder="1" applyAlignment="1">
      <alignment horizontal="center" vertical="center" wrapText="1"/>
    </xf>
    <xf numFmtId="167" fontId="11" fillId="8" borderId="18" xfId="0" applyNumberFormat="1" applyFont="1" applyFill="1" applyBorder="1" applyAlignment="1">
      <alignment horizontal="center" vertical="center" wrapText="1"/>
    </xf>
    <xf numFmtId="167" fontId="11" fillId="8" borderId="28" xfId="0" applyNumberFormat="1" applyFont="1" applyFill="1" applyBorder="1" applyAlignment="1">
      <alignment horizontal="center" vertical="center" wrapText="1"/>
    </xf>
    <xf numFmtId="167" fontId="11" fillId="8" borderId="29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40" xfId="0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2" fillId="8" borderId="9" xfId="0" applyFont="1" applyFill="1" applyBorder="1" applyAlignment="1" applyProtection="1">
      <alignment horizontal="center" vertical="center" wrapText="1"/>
      <protection locked="0"/>
    </xf>
    <xf numFmtId="0" fontId="12" fillId="8" borderId="40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textRotation="90"/>
    </xf>
    <xf numFmtId="0" fontId="11" fillId="0" borderId="24" xfId="0" applyFont="1" applyFill="1" applyBorder="1" applyAlignment="1" applyProtection="1">
      <alignment horizontal="center" textRotation="90"/>
    </xf>
    <xf numFmtId="0" fontId="11" fillId="0" borderId="10" xfId="0" applyFont="1" applyFill="1" applyBorder="1" applyAlignment="1" applyProtection="1">
      <alignment horizontal="center" textRotation="90"/>
    </xf>
    <xf numFmtId="0" fontId="11" fillId="0" borderId="18" xfId="0" applyFont="1" applyFill="1" applyBorder="1" applyAlignment="1" applyProtection="1">
      <alignment horizontal="center" textRotation="90"/>
    </xf>
    <xf numFmtId="0" fontId="11" fillId="0" borderId="28" xfId="0" applyFont="1" applyFill="1" applyBorder="1" applyAlignment="1" applyProtection="1">
      <alignment horizontal="center" textRotation="90"/>
    </xf>
    <xf numFmtId="0" fontId="11" fillId="0" borderId="29" xfId="0" applyFont="1" applyFill="1" applyBorder="1" applyAlignment="1" applyProtection="1">
      <alignment horizontal="center" textRotation="90"/>
    </xf>
    <xf numFmtId="0" fontId="13" fillId="0" borderId="21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indent="1"/>
    </xf>
    <xf numFmtId="0" fontId="13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>
      <alignment horizontal="left" vertical="center" indent="1"/>
    </xf>
    <xf numFmtId="0" fontId="13" fillId="0" borderId="23" xfId="0" applyFont="1" applyFill="1" applyBorder="1" applyAlignment="1">
      <alignment horizontal="left" vertical="center" indent="1"/>
    </xf>
    <xf numFmtId="0" fontId="13" fillId="0" borderId="21" xfId="0" applyFont="1" applyFill="1" applyBorder="1" applyAlignment="1" applyProtection="1">
      <alignment horizontal="left" vertical="center" wrapText="1" indent="1"/>
      <protection locked="0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0" fontId="13" fillId="0" borderId="21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3" fillId="0" borderId="23" xfId="0" applyFont="1" applyBorder="1" applyAlignment="1">
      <alignment horizontal="left" vertical="center" wrapText="1" indent="1"/>
    </xf>
    <xf numFmtId="0" fontId="13" fillId="0" borderId="47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48" xfId="0" applyBorder="1" applyAlignment="1">
      <alignment horizontal="justify" vertical="center"/>
    </xf>
    <xf numFmtId="0" fontId="52" fillId="23" borderId="47" xfId="0" applyFont="1" applyFill="1" applyBorder="1" applyAlignment="1">
      <alignment horizontal="justify" vertical="center"/>
    </xf>
    <xf numFmtId="0" fontId="0" fillId="23" borderId="48" xfId="0" applyFill="1" applyBorder="1" applyAlignment="1">
      <alignment horizontal="justify" vertical="center"/>
    </xf>
    <xf numFmtId="0" fontId="26" fillId="0" borderId="42" xfId="0" applyFont="1" applyFill="1" applyBorder="1" applyAlignment="1" applyProtection="1">
      <alignment horizontal="center" vertical="center" textRotation="90" wrapText="1"/>
    </xf>
    <xf numFmtId="0" fontId="26" fillId="0" borderId="31" xfId="0" applyFont="1" applyFill="1" applyBorder="1" applyAlignment="1" applyProtection="1">
      <alignment horizontal="center" vertical="center" textRotation="90" wrapText="1"/>
    </xf>
    <xf numFmtId="0" fontId="26" fillId="0" borderId="49" xfId="0" applyFont="1" applyFill="1" applyBorder="1" applyAlignment="1" applyProtection="1">
      <alignment horizontal="center" vertical="center" textRotation="90" wrapText="1"/>
    </xf>
    <xf numFmtId="0" fontId="26" fillId="0" borderId="50" xfId="0" applyFont="1" applyFill="1" applyBorder="1" applyAlignment="1" applyProtection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6" xfId="0" applyBorder="1" applyAlignment="1">
      <alignment wrapText="1"/>
    </xf>
    <xf numFmtId="0" fontId="2" fillId="23" borderId="48" xfId="0" applyFont="1" applyFill="1" applyBorder="1" applyAlignment="1">
      <alignment horizontal="justify" vertical="center"/>
    </xf>
    <xf numFmtId="0" fontId="26" fillId="0" borderId="42" xfId="0" applyFont="1" applyFill="1" applyBorder="1" applyAlignment="1" applyProtection="1">
      <alignment horizontal="center" vertical="center" textRotation="90"/>
    </xf>
    <xf numFmtId="0" fontId="26" fillId="0" borderId="31" xfId="0" applyFont="1" applyFill="1" applyBorder="1" applyAlignment="1" applyProtection="1">
      <alignment horizontal="center" vertical="center" textRotation="90"/>
    </xf>
    <xf numFmtId="0" fontId="26" fillId="0" borderId="49" xfId="0" applyFont="1" applyFill="1" applyBorder="1" applyAlignment="1" applyProtection="1">
      <alignment horizontal="center" vertical="center" textRotation="90"/>
    </xf>
    <xf numFmtId="0" fontId="26" fillId="0" borderId="50" xfId="0" applyFont="1" applyFill="1" applyBorder="1" applyAlignment="1" applyProtection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6" fillId="0" borderId="37" xfId="0" applyFont="1" applyFill="1" applyBorder="1" applyAlignment="1" applyProtection="1">
      <alignment horizontal="center" vertical="center" textRotation="90"/>
      <protection locked="0"/>
    </xf>
    <xf numFmtId="0" fontId="26" fillId="0" borderId="35" xfId="0" applyFont="1" applyBorder="1" applyAlignment="1">
      <alignment horizontal="center" vertical="center" textRotation="90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13" fillId="0" borderId="7" xfId="0" applyFont="1" applyBorder="1" applyAlignment="1">
      <alignment horizontal="left" vertical="center" wrapText="1" indent="1"/>
    </xf>
    <xf numFmtId="0" fontId="13" fillId="0" borderId="7" xfId="0" applyFont="1" applyFill="1" applyBorder="1" applyAlignment="1" applyProtection="1">
      <alignment horizontal="left" vertical="center" wrapText="1" indent="1"/>
      <protection locked="0"/>
    </xf>
    <xf numFmtId="0" fontId="13" fillId="15" borderId="7" xfId="0" applyFont="1" applyFill="1" applyBorder="1" applyAlignment="1">
      <alignment horizontal="left" vertical="center" wrapText="1" indent="1"/>
    </xf>
    <xf numFmtId="0" fontId="11" fillId="15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5" fillId="15" borderId="37" xfId="0" applyFont="1" applyFill="1" applyBorder="1" applyAlignment="1" applyProtection="1">
      <alignment horizontal="center" vertical="center" wrapText="1"/>
      <protection locked="0"/>
    </xf>
    <xf numFmtId="0" fontId="47" fillId="0" borderId="37" xfId="0" applyFont="1" applyFill="1" applyBorder="1" applyAlignment="1" applyProtection="1">
      <alignment horizontal="justify" vertical="center"/>
      <protection locked="0"/>
    </xf>
    <xf numFmtId="0" fontId="51" fillId="15" borderId="37" xfId="0" applyFont="1" applyFill="1" applyBorder="1" applyAlignment="1" applyProtection="1">
      <alignment horizontal="center" vertical="center" wrapText="1"/>
      <protection locked="0"/>
    </xf>
    <xf numFmtId="0" fontId="40" fillId="15" borderId="37" xfId="0" applyFont="1" applyFill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167" fontId="12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9" fillId="15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 applyProtection="1">
      <alignment horizontal="center" vertical="center" textRotation="90"/>
    </xf>
  </cellXfs>
  <cellStyles count="4">
    <cellStyle name=" 1" xfId="1"/>
    <cellStyle name="Comma" xfId="3" builtinId="3"/>
    <cellStyle name="Normal" xfId="0" builtinId="0"/>
    <cellStyle name="Normal_CAL-A4" xfId="2"/>
  </cellStyles>
  <dxfs count="0"/>
  <tableStyles count="0" defaultTableStyle="TableStyleMedium9" defaultPivotStyle="PivotStyleLight16"/>
  <colors>
    <mruColors>
      <color rgb="FF000000"/>
      <color rgb="FF00FF00"/>
      <color rgb="FF9966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2"/>
  <sheetViews>
    <sheetView topLeftCell="L9" zoomScale="55" zoomScaleNormal="55" workbookViewId="0">
      <selection activeCell="AG52" sqref="AG52"/>
    </sheetView>
  </sheetViews>
  <sheetFormatPr defaultColWidth="9.109375" defaultRowHeight="13.2" x14ac:dyDescent="0.25"/>
  <cols>
    <col min="1" max="1" width="5.44140625" style="32" customWidth="1"/>
    <col min="2" max="2" width="4.109375" style="27" customWidth="1"/>
    <col min="3" max="3" width="14.5546875" style="27" customWidth="1"/>
    <col min="4" max="4" width="3.5546875" style="27" customWidth="1"/>
    <col min="5" max="5" width="18.6640625" style="27" customWidth="1"/>
    <col min="6" max="6" width="3.5546875" style="27" bestFit="1" customWidth="1"/>
    <col min="7" max="7" width="17.109375" style="27" customWidth="1"/>
    <col min="8" max="8" width="4" style="27" customWidth="1"/>
    <col min="9" max="9" width="14.33203125" style="27" customWidth="1"/>
    <col min="10" max="10" width="4.44140625" style="27" customWidth="1"/>
    <col min="11" max="11" width="16.6640625" style="27" customWidth="1"/>
    <col min="12" max="12" width="3.5546875" style="27" bestFit="1" customWidth="1"/>
    <col min="13" max="13" width="17.109375" style="27" customWidth="1"/>
    <col min="14" max="14" width="3.88671875" style="27" customWidth="1"/>
    <col min="15" max="15" width="13.44140625" style="27" customWidth="1"/>
    <col min="16" max="16" width="4.33203125" style="27" customWidth="1"/>
    <col min="17" max="17" width="16" style="27" customWidth="1"/>
    <col min="18" max="18" width="3.88671875" style="27" customWidth="1"/>
    <col min="19" max="19" width="20.109375" style="27" customWidth="1"/>
    <col min="20" max="20" width="4" style="27" bestFit="1" customWidth="1"/>
    <col min="21" max="21" width="16.5546875" style="27" customWidth="1"/>
    <col min="22" max="22" width="4" style="27" bestFit="1" customWidth="1"/>
    <col min="23" max="23" width="19" style="27" bestFit="1" customWidth="1"/>
    <col min="24" max="24" width="4" style="27" bestFit="1" customWidth="1"/>
    <col min="25" max="25" width="18.6640625" style="27" bestFit="1" customWidth="1"/>
    <col min="26" max="26" width="5.44140625" style="36" bestFit="1" customWidth="1"/>
    <col min="27" max="30" width="9.109375" style="36"/>
    <col min="31" max="31" width="19" style="36" customWidth="1"/>
    <col min="32" max="32" width="9.109375" style="36"/>
    <col min="33" max="33" width="18.109375" style="36" customWidth="1"/>
    <col min="34" max="34" width="9.109375" style="36"/>
    <col min="35" max="35" width="12.88671875" style="36" customWidth="1"/>
    <col min="36" max="16384" width="9.109375" style="36"/>
  </cols>
  <sheetData>
    <row r="1" spans="1:52" s="7" customFormat="1" x14ac:dyDescent="0.25">
      <c r="A1" s="30"/>
      <c r="B1" s="5"/>
      <c r="C1" s="6" t="str">
        <f>CONCATENATE("January","-",M8)</f>
        <v>January-2013</v>
      </c>
      <c r="D1" s="5"/>
      <c r="E1" s="2">
        <f>E2</f>
        <v>41306</v>
      </c>
      <c r="F1" s="3"/>
      <c r="G1" s="2">
        <f>G2</f>
        <v>41334</v>
      </c>
      <c r="H1" s="3"/>
      <c r="I1" s="2">
        <f>I2</f>
        <v>41365</v>
      </c>
      <c r="J1" s="4"/>
      <c r="K1" s="2">
        <f>K2</f>
        <v>41395</v>
      </c>
      <c r="L1" s="3"/>
      <c r="M1" s="2">
        <f>M2</f>
        <v>41426</v>
      </c>
      <c r="N1" s="31"/>
      <c r="O1" s="2">
        <f>O2</f>
        <v>41456</v>
      </c>
      <c r="P1" s="3"/>
      <c r="Q1" s="2">
        <f>Q2</f>
        <v>41487</v>
      </c>
      <c r="R1" s="3"/>
      <c r="S1" s="2">
        <f>S2</f>
        <v>41518</v>
      </c>
      <c r="T1" s="3"/>
      <c r="U1" s="2">
        <f>U2</f>
        <v>41548</v>
      </c>
      <c r="V1" s="4"/>
      <c r="W1" s="2">
        <f>W2</f>
        <v>41579</v>
      </c>
      <c r="X1" s="3"/>
      <c r="Y1" s="2">
        <f>Y2</f>
        <v>41609</v>
      </c>
      <c r="AA1" s="30"/>
      <c r="AB1" s="5"/>
      <c r="AC1" s="6" t="str">
        <f>CONCATENATE("January","-",AM8)</f>
        <v>January-2014</v>
      </c>
      <c r="AD1" s="5"/>
      <c r="AE1" s="2">
        <f>AE2</f>
        <v>41671</v>
      </c>
      <c r="AF1" s="3"/>
      <c r="AG1" s="2">
        <f>AG2</f>
        <v>41699</v>
      </c>
      <c r="AH1" s="3"/>
      <c r="AI1" s="2">
        <f>AI2</f>
        <v>41730</v>
      </c>
      <c r="AJ1" s="4"/>
      <c r="AK1" s="2">
        <f>AK2</f>
        <v>41760</v>
      </c>
      <c r="AL1" s="3"/>
      <c r="AM1" s="2">
        <f>AM2</f>
        <v>41791</v>
      </c>
      <c r="AN1" s="31"/>
      <c r="AO1" s="2">
        <f>AO2</f>
        <v>41821</v>
      </c>
      <c r="AP1" s="3"/>
      <c r="AQ1" s="2">
        <f>AQ2</f>
        <v>41852</v>
      </c>
      <c r="AR1" s="3"/>
      <c r="AS1" s="2">
        <f>AS2</f>
        <v>41883</v>
      </c>
      <c r="AT1" s="3"/>
      <c r="AU1" s="2">
        <f>AU2</f>
        <v>41913</v>
      </c>
      <c r="AV1" s="4"/>
      <c r="AW1" s="2">
        <f>AW2</f>
        <v>41944</v>
      </c>
      <c r="AX1" s="3"/>
      <c r="AY1" s="2">
        <f>AY2</f>
        <v>41974</v>
      </c>
    </row>
    <row r="2" spans="1:52" x14ac:dyDescent="0.25">
      <c r="C2" s="33" t="str">
        <f xml:space="preserve"> M8&amp;"/1/1"</f>
        <v>2013/1/1</v>
      </c>
      <c r="E2" s="34">
        <f>C2+31</f>
        <v>41306</v>
      </c>
      <c r="F2" s="35">
        <f>IF(OR((AND(MOD(YEAR(E2),4)=0,MOD(YEAR(E2),100)&lt;&gt;0)), (MOD(YEAR(E2),400)=0)), 29,28)</f>
        <v>28</v>
      </c>
      <c r="G2" s="34">
        <f>E2+F2</f>
        <v>41334</v>
      </c>
      <c r="I2" s="34">
        <f>G2+31</f>
        <v>41365</v>
      </c>
      <c r="K2" s="34">
        <f>I2+30</f>
        <v>41395</v>
      </c>
      <c r="M2" s="34">
        <f>K2+31</f>
        <v>41426</v>
      </c>
      <c r="O2" s="34">
        <f>M2+30</f>
        <v>41456</v>
      </c>
      <c r="Q2" s="34">
        <f>O2+31</f>
        <v>41487</v>
      </c>
      <c r="S2" s="34">
        <f>Q2+31</f>
        <v>41518</v>
      </c>
      <c r="U2" s="34">
        <f>S2+30</f>
        <v>41548</v>
      </c>
      <c r="W2" s="34">
        <f>U2+31</f>
        <v>41579</v>
      </c>
      <c r="Y2" s="34">
        <f>W2+30</f>
        <v>41609</v>
      </c>
      <c r="AA2" s="32"/>
      <c r="AB2" s="27"/>
      <c r="AC2" s="33" t="str">
        <f xml:space="preserve"> AM8&amp;"/1/1"</f>
        <v>2014/1/1</v>
      </c>
      <c r="AD2" s="27"/>
      <c r="AE2" s="34">
        <f>AC2+31</f>
        <v>41671</v>
      </c>
      <c r="AF2" s="35">
        <f>IF(OR((AND(MOD(YEAR(AE2),4)=0,MOD(YEAR(AE2),100)&lt;&gt;0)), (MOD(YEAR(AE2),400)=0)), 29,28)</f>
        <v>28</v>
      </c>
      <c r="AG2" s="34">
        <f>AE2+AF2</f>
        <v>41699</v>
      </c>
      <c r="AH2" s="27"/>
      <c r="AI2" s="34">
        <f>AG2+31</f>
        <v>41730</v>
      </c>
      <c r="AJ2" s="27"/>
      <c r="AK2" s="34">
        <f>AI2+30</f>
        <v>41760</v>
      </c>
      <c r="AL2" s="27"/>
      <c r="AM2" s="34">
        <f>AK2+31</f>
        <v>41791</v>
      </c>
      <c r="AN2" s="27"/>
      <c r="AO2" s="34">
        <f>AM2+30</f>
        <v>41821</v>
      </c>
      <c r="AP2" s="27"/>
      <c r="AQ2" s="34">
        <f>AO2+31</f>
        <v>41852</v>
      </c>
      <c r="AR2" s="27"/>
      <c r="AS2" s="34">
        <f>AQ2+31</f>
        <v>41883</v>
      </c>
      <c r="AT2" s="27"/>
      <c r="AU2" s="34">
        <f>AS2+30</f>
        <v>41913</v>
      </c>
      <c r="AV2" s="27"/>
      <c r="AW2" s="34">
        <f>AU2+31</f>
        <v>41944</v>
      </c>
      <c r="AX2" s="27"/>
      <c r="AY2" s="34">
        <f>AW2+30</f>
        <v>41974</v>
      </c>
    </row>
    <row r="3" spans="1:52" x14ac:dyDescent="0.25">
      <c r="C3" s="35">
        <f>IF(WEEKDAY($C$2)=1,1,0)</f>
        <v>0</v>
      </c>
      <c r="D3" s="35">
        <f>IF(WEEKDAY($C$2)=5,1,0)</f>
        <v>0</v>
      </c>
      <c r="E3" s="35">
        <f>IF(WEEKDAY($E$2)=2,1,0)</f>
        <v>0</v>
      </c>
      <c r="F3" s="35">
        <f>IF(WEEKDAY($E$2)=1,1,0)</f>
        <v>0</v>
      </c>
      <c r="G3" s="35">
        <f>IF(WEEKDAY($G$2)=1,1,0)</f>
        <v>0</v>
      </c>
      <c r="H3" s="35">
        <f>IF(WEEKDAY($G$2)=5,1,0)</f>
        <v>0</v>
      </c>
      <c r="I3" s="35">
        <f>IF(WEEKDAY($C$2)=2,1,0)</f>
        <v>0</v>
      </c>
      <c r="J3" s="35">
        <f>IF(WEEKDAY($C$2)=6,1,0)</f>
        <v>0</v>
      </c>
      <c r="K3" s="35">
        <f>IF(WEEKDAY($E$2)=3,1,0)</f>
        <v>0</v>
      </c>
      <c r="L3" s="35">
        <f>IF(WEEKDAY($E$2)=6,1,0)</f>
        <v>1</v>
      </c>
      <c r="M3" s="35">
        <f>IF(WEEKDAY($G$2)=2,1,0)</f>
        <v>0</v>
      </c>
      <c r="O3" s="37">
        <f>IF(WEEKDAY($C$2)=3,1,0)</f>
        <v>1</v>
      </c>
      <c r="P3" s="37">
        <f>IF(WEEKDAY($C$2)=7,1,0)</f>
        <v>0</v>
      </c>
      <c r="Q3" s="35">
        <f>IF(WEEKDAY($E$2)=4,1,0)</f>
        <v>0</v>
      </c>
      <c r="R3" s="35">
        <f>IF(WEEKDAY($E$2)=7,1,0)</f>
        <v>0</v>
      </c>
      <c r="S3" s="35">
        <f>IF(WEEKDAY($G$2)=3,1,0)</f>
        <v>0</v>
      </c>
      <c r="T3" s="35">
        <f>IF(WEEKDAY($G$2)=7,1,0)</f>
        <v>0</v>
      </c>
      <c r="U3" s="35">
        <f>IF(WEEKDAY($C$2)=4,1,0)</f>
        <v>0</v>
      </c>
      <c r="W3" s="35">
        <f>IF(WEEKDAY($E$2)=5,1,0)</f>
        <v>0</v>
      </c>
      <c r="Y3" s="35">
        <f>IF(WEEKDAY($G$2)=4,1,0)</f>
        <v>0</v>
      </c>
      <c r="Z3" s="35">
        <f>IF(WEEKDAY($G$2)=6,1,0)</f>
        <v>1</v>
      </c>
      <c r="AA3" s="32"/>
      <c r="AB3" s="27"/>
      <c r="AC3" s="35">
        <f>IF(WEEKDAY($C$2)=1,1,0)</f>
        <v>0</v>
      </c>
      <c r="AD3" s="35">
        <f>IF(WEEKDAY($C$2)=5,1,0)</f>
        <v>0</v>
      </c>
      <c r="AE3" s="35">
        <f>IF(WEEKDAY($E$2)=2,1,0)</f>
        <v>0</v>
      </c>
      <c r="AF3" s="35">
        <f>IF(WEEKDAY($E$2)=1,1,0)</f>
        <v>0</v>
      </c>
      <c r="AG3" s="35">
        <f>IF(WEEKDAY($G$2)=1,1,0)</f>
        <v>0</v>
      </c>
      <c r="AH3" s="35">
        <f>IF(WEEKDAY($G$2)=5,1,0)</f>
        <v>0</v>
      </c>
      <c r="AI3" s="35">
        <f>IF(WEEKDAY($C$2)=2,1,0)</f>
        <v>0</v>
      </c>
      <c r="AJ3" s="35">
        <f>IF(WEEKDAY($C$2)=6,1,0)</f>
        <v>0</v>
      </c>
      <c r="AK3" s="35">
        <f>IF(WEEKDAY($E$2)=3,1,0)</f>
        <v>0</v>
      </c>
      <c r="AL3" s="35">
        <f>IF(WEEKDAY($E$2)=6,1,0)</f>
        <v>1</v>
      </c>
      <c r="AM3" s="35">
        <f>IF(WEEKDAY($G$2)=2,1,0)</f>
        <v>0</v>
      </c>
      <c r="AN3" s="27"/>
      <c r="AO3" s="37">
        <f>IF(WEEKDAY($C$2)=3,1,0)</f>
        <v>1</v>
      </c>
      <c r="AP3" s="37">
        <f>IF(WEEKDAY($C$2)=7,1,0)</f>
        <v>0</v>
      </c>
      <c r="AQ3" s="35">
        <f>IF(WEEKDAY($E$2)=4,1,0)</f>
        <v>0</v>
      </c>
      <c r="AR3" s="35">
        <f>IF(WEEKDAY($E$2)=7,1,0)</f>
        <v>0</v>
      </c>
      <c r="AS3" s="35">
        <f>IF(WEEKDAY($G$2)=3,1,0)</f>
        <v>0</v>
      </c>
      <c r="AT3" s="35">
        <f>IF(WEEKDAY($G$2)=7,1,0)</f>
        <v>0</v>
      </c>
      <c r="AU3" s="35">
        <f>IF(WEEKDAY($C$2)=4,1,0)</f>
        <v>0</v>
      </c>
      <c r="AV3" s="27"/>
      <c r="AW3" s="35">
        <f>IF(WEEKDAY($E$2)=5,1,0)</f>
        <v>0</v>
      </c>
      <c r="AX3" s="27"/>
      <c r="AY3" s="35">
        <f>IF(WEEKDAY($G$2)=4,1,0)</f>
        <v>0</v>
      </c>
      <c r="AZ3" s="35">
        <f>IF(WEEKDAY($G$2)=6,1,0)</f>
        <v>1</v>
      </c>
    </row>
    <row r="4" spans="1:52" x14ac:dyDescent="0.25">
      <c r="C4" s="35">
        <f>IF(WEEKDAY($I$2)=1,1,0)</f>
        <v>0</v>
      </c>
      <c r="D4" s="35">
        <f>IF(WEEKDAY($I$2)=5,1,0)</f>
        <v>0</v>
      </c>
      <c r="E4" s="35">
        <f>IF(WEEKDAY($K$2)=2,1,0)</f>
        <v>0</v>
      </c>
      <c r="F4" s="35">
        <f>IF(WEEKDAY($K$2)=1,1,0)</f>
        <v>0</v>
      </c>
      <c r="G4" s="35">
        <f>IF(WEEKDAY($M$2)=1,1,0)</f>
        <v>0</v>
      </c>
      <c r="H4" s="35">
        <f>IF(WEEKDAY($M$2)=5,1,0)</f>
        <v>0</v>
      </c>
      <c r="I4" s="35">
        <f>IF(WEEKDAY($I$2)=2,1,0)</f>
        <v>1</v>
      </c>
      <c r="J4" s="35">
        <f>IF(WEEKDAY($I$2)=6,1,0)</f>
        <v>0</v>
      </c>
      <c r="K4" s="35">
        <f>IF(WEEKDAY($K$2)=3,1,0)</f>
        <v>0</v>
      </c>
      <c r="L4" s="35">
        <f>IF(WEEKDAY($K$2)=6,1,0)</f>
        <v>0</v>
      </c>
      <c r="M4" s="35">
        <f>IF(WEEKDAY($M$2)=2,1,0)</f>
        <v>0</v>
      </c>
      <c r="O4" s="37">
        <f>IF(WEEKDAY($I$2)=3,1,0)</f>
        <v>0</v>
      </c>
      <c r="P4" s="37">
        <f>IF(WEEKDAY($I$2)=7,1,0)</f>
        <v>0</v>
      </c>
      <c r="Q4" s="35">
        <f>IF(WEEKDAY($K$2)=4,1,0)</f>
        <v>1</v>
      </c>
      <c r="R4" s="35">
        <f>IF(WEEKDAY($K$2)=7,1,0)</f>
        <v>0</v>
      </c>
      <c r="S4" s="35">
        <f>IF(WEEKDAY($M$2)=3,1,0)</f>
        <v>0</v>
      </c>
      <c r="T4" s="35">
        <f>IF(WEEKDAY($M$2)=7,1,0)</f>
        <v>1</v>
      </c>
      <c r="U4" s="35">
        <f>IF(WEEKDAY($I$2)=4,1,0)</f>
        <v>0</v>
      </c>
      <c r="W4" s="35">
        <f>IF(WEEKDAY($K$2)=5,1,0)</f>
        <v>0</v>
      </c>
      <c r="Y4" s="35">
        <f>IF(WEEKDAY($M$2)=4,1,0)</f>
        <v>0</v>
      </c>
      <c r="Z4" s="35">
        <f>IF(WEEKDAY($M$2)=6,1,0)</f>
        <v>0</v>
      </c>
      <c r="AA4" s="32"/>
      <c r="AB4" s="27"/>
      <c r="AC4" s="35">
        <f>IF(WEEKDAY($I$2)=1,1,0)</f>
        <v>0</v>
      </c>
      <c r="AD4" s="35">
        <f>IF(WEEKDAY($I$2)=5,1,0)</f>
        <v>0</v>
      </c>
      <c r="AE4" s="35">
        <f>IF(WEEKDAY($K$2)=2,1,0)</f>
        <v>0</v>
      </c>
      <c r="AF4" s="35">
        <f>IF(WEEKDAY($K$2)=1,1,0)</f>
        <v>0</v>
      </c>
      <c r="AG4" s="35">
        <f>IF(WEEKDAY($M$2)=1,1,0)</f>
        <v>0</v>
      </c>
      <c r="AH4" s="35">
        <f>IF(WEEKDAY($M$2)=5,1,0)</f>
        <v>0</v>
      </c>
      <c r="AI4" s="35">
        <f>IF(WEEKDAY($I$2)=2,1,0)</f>
        <v>1</v>
      </c>
      <c r="AJ4" s="35">
        <f>IF(WEEKDAY($I$2)=6,1,0)</f>
        <v>0</v>
      </c>
      <c r="AK4" s="35">
        <f>IF(WEEKDAY($K$2)=3,1,0)</f>
        <v>0</v>
      </c>
      <c r="AL4" s="35">
        <f>IF(WEEKDAY($K$2)=6,1,0)</f>
        <v>0</v>
      </c>
      <c r="AM4" s="35">
        <f>IF(WEEKDAY($M$2)=2,1,0)</f>
        <v>0</v>
      </c>
      <c r="AN4" s="27"/>
      <c r="AO4" s="37">
        <f>IF(WEEKDAY($I$2)=3,1,0)</f>
        <v>0</v>
      </c>
      <c r="AP4" s="37">
        <f>IF(WEEKDAY($I$2)=7,1,0)</f>
        <v>0</v>
      </c>
      <c r="AQ4" s="35">
        <f>IF(WEEKDAY($K$2)=4,1,0)</f>
        <v>1</v>
      </c>
      <c r="AR4" s="35">
        <f>IF(WEEKDAY($K$2)=7,1,0)</f>
        <v>0</v>
      </c>
      <c r="AS4" s="35">
        <f>IF(WEEKDAY($M$2)=3,1,0)</f>
        <v>0</v>
      </c>
      <c r="AT4" s="35">
        <f>IF(WEEKDAY($M$2)=7,1,0)</f>
        <v>1</v>
      </c>
      <c r="AU4" s="35">
        <f>IF(WEEKDAY($I$2)=4,1,0)</f>
        <v>0</v>
      </c>
      <c r="AV4" s="27"/>
      <c r="AW4" s="35">
        <f>IF(WEEKDAY($K$2)=5,1,0)</f>
        <v>0</v>
      </c>
      <c r="AX4" s="27"/>
      <c r="AY4" s="35">
        <f>IF(WEEKDAY($M$2)=4,1,0)</f>
        <v>0</v>
      </c>
      <c r="AZ4" s="35">
        <f>IF(WEEKDAY($M$2)=6,1,0)</f>
        <v>0</v>
      </c>
    </row>
    <row r="5" spans="1:52" x14ac:dyDescent="0.25">
      <c r="C5" s="35">
        <f>IF(WEEKDAY($O$2)=1,1,0)</f>
        <v>0</v>
      </c>
      <c r="D5" s="35">
        <f>IF(WEEKDAY($O$2)=5,1,0)</f>
        <v>0</v>
      </c>
      <c r="E5" s="35">
        <f>IF(WEEKDAY($Q$2)=2,1,0)</f>
        <v>0</v>
      </c>
      <c r="F5" s="35">
        <f>IF(WEEKDAY($Q$2)=1,1,0)</f>
        <v>0</v>
      </c>
      <c r="G5" s="35">
        <f>IF(WEEKDAY($S$2)=1,1,0)</f>
        <v>1</v>
      </c>
      <c r="H5" s="35">
        <f>IF(WEEKDAY($S$2)=5,1,0)</f>
        <v>0</v>
      </c>
      <c r="I5" s="35">
        <f>IF(WEEKDAY($O$2)=2,1,0)</f>
        <v>1</v>
      </c>
      <c r="J5" s="35">
        <f>IF(WEEKDAY($O$2)=6,1,0)</f>
        <v>0</v>
      </c>
      <c r="K5" s="35">
        <f>IF(WEEKDAY($Q$2)=3,1,0)</f>
        <v>0</v>
      </c>
      <c r="L5" s="35">
        <f>IF(WEEKDAY($Q$2)=6,1,0)</f>
        <v>0</v>
      </c>
      <c r="M5" s="35">
        <f>IF(WEEKDAY($S$2)=2,1,0)</f>
        <v>0</v>
      </c>
      <c r="O5" s="37">
        <f>IF(WEEKDAY($O$2)=3,1,0)</f>
        <v>0</v>
      </c>
      <c r="P5" s="37">
        <f>IF(WEEKDAY($O$2)=7,1,0)</f>
        <v>0</v>
      </c>
      <c r="Q5" s="35">
        <f>IF(WEEKDAY($Q$2)=4,1,0)</f>
        <v>0</v>
      </c>
      <c r="R5" s="35">
        <f>IF(WEEKDAY($Q$2)=7,1,0)</f>
        <v>0</v>
      </c>
      <c r="S5" s="35">
        <f>IF(WEEKDAY($S$2)=3,1,0)</f>
        <v>0</v>
      </c>
      <c r="T5" s="35">
        <f>IF(WEEKDAY($S$2)=7,1,0)</f>
        <v>0</v>
      </c>
      <c r="U5" s="35">
        <f>IF(WEEKDAY($O$2)=4,1,0)</f>
        <v>0</v>
      </c>
      <c r="W5" s="35">
        <f>IF(WEEKDAY($Q$2)=5,1,0)</f>
        <v>1</v>
      </c>
      <c r="Y5" s="35">
        <f>IF(WEEKDAY($S$2)=4,1,0)</f>
        <v>0</v>
      </c>
      <c r="Z5" s="35">
        <f>IF(WEEKDAY($S$2)=6,1,0)</f>
        <v>0</v>
      </c>
      <c r="AA5" s="32"/>
      <c r="AB5" s="27"/>
      <c r="AC5" s="35">
        <f>IF(WEEKDAY($O$2)=1,1,0)</f>
        <v>0</v>
      </c>
      <c r="AD5" s="35">
        <f>IF(WEEKDAY($O$2)=5,1,0)</f>
        <v>0</v>
      </c>
      <c r="AE5" s="35">
        <f>IF(WEEKDAY($Q$2)=2,1,0)</f>
        <v>0</v>
      </c>
      <c r="AF5" s="35">
        <f>IF(WEEKDAY($Q$2)=1,1,0)</f>
        <v>0</v>
      </c>
      <c r="AG5" s="35">
        <f>IF(WEEKDAY($S$2)=1,1,0)</f>
        <v>1</v>
      </c>
      <c r="AH5" s="35">
        <f>IF(WEEKDAY($S$2)=5,1,0)</f>
        <v>0</v>
      </c>
      <c r="AI5" s="35">
        <f>IF(WEEKDAY($O$2)=2,1,0)</f>
        <v>1</v>
      </c>
      <c r="AJ5" s="35">
        <f>IF(WEEKDAY($O$2)=6,1,0)</f>
        <v>0</v>
      </c>
      <c r="AK5" s="35">
        <f>IF(WEEKDAY($Q$2)=3,1,0)</f>
        <v>0</v>
      </c>
      <c r="AL5" s="35">
        <f>IF(WEEKDAY($Q$2)=6,1,0)</f>
        <v>0</v>
      </c>
      <c r="AM5" s="35">
        <f>IF(WEEKDAY($S$2)=2,1,0)</f>
        <v>0</v>
      </c>
      <c r="AN5" s="27"/>
      <c r="AO5" s="37">
        <f>IF(WEEKDAY($O$2)=3,1,0)</f>
        <v>0</v>
      </c>
      <c r="AP5" s="37">
        <f>IF(WEEKDAY($O$2)=7,1,0)</f>
        <v>0</v>
      </c>
      <c r="AQ5" s="35">
        <f>IF(WEEKDAY($Q$2)=4,1,0)</f>
        <v>0</v>
      </c>
      <c r="AR5" s="35">
        <f>IF(WEEKDAY($Q$2)=7,1,0)</f>
        <v>0</v>
      </c>
      <c r="AS5" s="35">
        <f>IF(WEEKDAY($S$2)=3,1,0)</f>
        <v>0</v>
      </c>
      <c r="AT5" s="35">
        <f>IF(WEEKDAY($S$2)=7,1,0)</f>
        <v>0</v>
      </c>
      <c r="AU5" s="35">
        <f>IF(WEEKDAY($O$2)=4,1,0)</f>
        <v>0</v>
      </c>
      <c r="AV5" s="27"/>
      <c r="AW5" s="35">
        <f>IF(WEEKDAY($Q$2)=5,1,0)</f>
        <v>1</v>
      </c>
      <c r="AX5" s="27"/>
      <c r="AY5" s="35">
        <f>IF(WEEKDAY($S$2)=4,1,0)</f>
        <v>0</v>
      </c>
      <c r="AZ5" s="35">
        <f>IF(WEEKDAY($S$2)=6,1,0)</f>
        <v>0</v>
      </c>
    </row>
    <row r="6" spans="1:52" x14ac:dyDescent="0.25">
      <c r="C6" s="35">
        <f>IF(WEEKDAY($U$2)=1,1,0)</f>
        <v>0</v>
      </c>
      <c r="D6" s="35">
        <f>IF(WEEKDAY($U$2)=5,1,0)</f>
        <v>0</v>
      </c>
      <c r="E6" s="35">
        <f>IF(WEEKDAY($W$2)=2,1,0)</f>
        <v>0</v>
      </c>
      <c r="F6" s="35">
        <f>IF(WEEKDAY($W$2)=1,1,0)</f>
        <v>0</v>
      </c>
      <c r="G6" s="35">
        <f>IF(WEEKDAY($Y$2)=1,1,0)</f>
        <v>1</v>
      </c>
      <c r="H6" s="35">
        <f>IF(WEEKDAY($Y$2)=5,1,0)</f>
        <v>0</v>
      </c>
      <c r="I6" s="35">
        <f>IF(WEEKDAY($U$2)=2,1,0)</f>
        <v>0</v>
      </c>
      <c r="J6" s="35">
        <f>IF(WEEKDAY($U$2)=6,1,0)</f>
        <v>0</v>
      </c>
      <c r="K6" s="35">
        <f>IF(WEEKDAY($W$2)=3,1,0)</f>
        <v>0</v>
      </c>
      <c r="L6" s="35">
        <f>IF(WEEKDAY($W$2)=6,1,0)</f>
        <v>1</v>
      </c>
      <c r="M6" s="35">
        <f>IF(WEEKDAY($Y$2)=2,1,0)</f>
        <v>0</v>
      </c>
      <c r="O6" s="37">
        <f>IF(WEEKDAY($U$2)=3,1,0)</f>
        <v>1</v>
      </c>
      <c r="P6" s="37">
        <f>IF(WEEKDAY($U$2)=7,1,0)</f>
        <v>0</v>
      </c>
      <c r="Q6" s="35">
        <f>IF(WEEKDAY($W$2)=4,1,0)</f>
        <v>0</v>
      </c>
      <c r="R6" s="35">
        <f>IF(WEEKDAY($W$2)=7,1,0)</f>
        <v>0</v>
      </c>
      <c r="S6" s="35">
        <f>IF(WEEKDAY($Y$2)=3,1,0)</f>
        <v>0</v>
      </c>
      <c r="T6" s="35">
        <f>IF(WEEKDAY($Y$2)=7,1,0)</f>
        <v>0</v>
      </c>
      <c r="U6" s="35">
        <f>IF(WEEKDAY($U$2)=4,1,0)</f>
        <v>0</v>
      </c>
      <c r="W6" s="35">
        <f>IF(WEEKDAY($W$2)=5,1,0)</f>
        <v>0</v>
      </c>
      <c r="Y6" s="35">
        <f>IF(WEEKDAY($Y$2)=4,1,0)</f>
        <v>0</v>
      </c>
      <c r="Z6" s="35">
        <f>IF(WEEKDAY($Y$2)=6,1,0)</f>
        <v>0</v>
      </c>
      <c r="AA6" s="32"/>
      <c r="AB6" s="27"/>
      <c r="AC6" s="35">
        <f>IF(WEEKDAY($U$2)=1,1,0)</f>
        <v>0</v>
      </c>
      <c r="AD6" s="35">
        <f>IF(WEEKDAY($U$2)=5,1,0)</f>
        <v>0</v>
      </c>
      <c r="AE6" s="35">
        <f>IF(WEEKDAY($W$2)=2,1,0)</f>
        <v>0</v>
      </c>
      <c r="AF6" s="35">
        <f>IF(WEEKDAY($W$2)=1,1,0)</f>
        <v>0</v>
      </c>
      <c r="AG6" s="35">
        <f>IF(WEEKDAY($Y$2)=1,1,0)</f>
        <v>1</v>
      </c>
      <c r="AH6" s="35">
        <f>IF(WEEKDAY($Y$2)=5,1,0)</f>
        <v>0</v>
      </c>
      <c r="AI6" s="35">
        <f>IF(WEEKDAY($U$2)=2,1,0)</f>
        <v>0</v>
      </c>
      <c r="AJ6" s="35">
        <f>IF(WEEKDAY($U$2)=6,1,0)</f>
        <v>0</v>
      </c>
      <c r="AK6" s="35">
        <f>IF(WEEKDAY($W$2)=3,1,0)</f>
        <v>0</v>
      </c>
      <c r="AL6" s="35">
        <f>IF(WEEKDAY($W$2)=6,1,0)</f>
        <v>1</v>
      </c>
      <c r="AM6" s="35">
        <f>IF(WEEKDAY($Y$2)=2,1,0)</f>
        <v>0</v>
      </c>
      <c r="AN6" s="27"/>
      <c r="AO6" s="37">
        <f>IF(WEEKDAY($U$2)=3,1,0)</f>
        <v>1</v>
      </c>
      <c r="AP6" s="37">
        <f>IF(WEEKDAY($U$2)=7,1,0)</f>
        <v>0</v>
      </c>
      <c r="AQ6" s="35">
        <f>IF(WEEKDAY($W$2)=4,1,0)</f>
        <v>0</v>
      </c>
      <c r="AR6" s="35">
        <f>IF(WEEKDAY($W$2)=7,1,0)</f>
        <v>0</v>
      </c>
      <c r="AS6" s="35">
        <f>IF(WEEKDAY($Y$2)=3,1,0)</f>
        <v>0</v>
      </c>
      <c r="AT6" s="35">
        <f>IF(WEEKDAY($Y$2)=7,1,0)</f>
        <v>0</v>
      </c>
      <c r="AU6" s="35">
        <f>IF(WEEKDAY($U$2)=4,1,0)</f>
        <v>0</v>
      </c>
      <c r="AV6" s="27"/>
      <c r="AW6" s="35">
        <f>IF(WEEKDAY($W$2)=5,1,0)</f>
        <v>0</v>
      </c>
      <c r="AX6" s="27"/>
      <c r="AY6" s="35">
        <f>IF(WEEKDAY($Y$2)=4,1,0)</f>
        <v>0</v>
      </c>
      <c r="AZ6" s="35">
        <f>IF(WEEKDAY($Y$2)=6,1,0)</f>
        <v>0</v>
      </c>
    </row>
    <row r="7" spans="1:52" ht="13.8" thickBot="1" x14ac:dyDescent="0.3">
      <c r="AA7" s="32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2" ht="13.8" thickBot="1" x14ac:dyDescent="0.3">
      <c r="A8" s="38"/>
      <c r="B8" s="39"/>
      <c r="C8" s="40"/>
      <c r="D8" s="39"/>
      <c r="E8" s="39"/>
      <c r="F8" s="39"/>
      <c r="G8" s="39"/>
      <c r="H8" s="39"/>
      <c r="I8" s="39"/>
      <c r="J8" s="39"/>
      <c r="K8" s="39"/>
      <c r="L8" s="39"/>
      <c r="M8" s="40">
        <v>2013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1"/>
      <c r="Z8" s="41"/>
      <c r="AA8" s="38"/>
      <c r="AB8" s="39"/>
      <c r="AC8" s="40"/>
      <c r="AD8" s="39"/>
      <c r="AE8" s="39"/>
      <c r="AF8" s="39"/>
      <c r="AG8" s="39"/>
      <c r="AH8" s="39"/>
      <c r="AI8" s="39"/>
      <c r="AJ8" s="39"/>
      <c r="AK8" s="39"/>
      <c r="AL8" s="39"/>
      <c r="AM8" s="40">
        <v>2014</v>
      </c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1"/>
      <c r="AZ8" s="41"/>
    </row>
    <row r="9" spans="1:52" s="7" customFormat="1" ht="13.8" thickBot="1" x14ac:dyDescent="0.3">
      <c r="A9" s="8"/>
      <c r="B9" s="5"/>
      <c r="C9" s="6" t="str">
        <f>C1</f>
        <v>January-2013</v>
      </c>
      <c r="D9" s="5"/>
      <c r="E9" s="2">
        <f>E1</f>
        <v>41306</v>
      </c>
      <c r="F9" s="3"/>
      <c r="G9" s="2">
        <f>G1</f>
        <v>41334</v>
      </c>
      <c r="H9" s="3"/>
      <c r="I9" s="2">
        <f>I1</f>
        <v>41365</v>
      </c>
      <c r="J9" s="4"/>
      <c r="K9" s="2">
        <f>K1</f>
        <v>41395</v>
      </c>
      <c r="L9" s="3"/>
      <c r="M9" s="2">
        <f>M1</f>
        <v>41426</v>
      </c>
      <c r="N9" s="5"/>
      <c r="O9" s="2">
        <f>O1</f>
        <v>41456</v>
      </c>
      <c r="P9" s="3"/>
      <c r="Q9" s="2">
        <f>Q1</f>
        <v>41487</v>
      </c>
      <c r="R9" s="3"/>
      <c r="S9" s="2">
        <f>S1</f>
        <v>41518</v>
      </c>
      <c r="T9" s="3"/>
      <c r="U9" s="2">
        <f>U1</f>
        <v>41548</v>
      </c>
      <c r="V9" s="4"/>
      <c r="W9" s="2">
        <f>W1</f>
        <v>41579</v>
      </c>
      <c r="X9" s="3"/>
      <c r="Y9" s="2">
        <f>Y1</f>
        <v>41609</v>
      </c>
      <c r="Z9" s="9"/>
      <c r="AA9" s="8"/>
      <c r="AB9" s="5"/>
      <c r="AC9" s="6" t="str">
        <f>AC1</f>
        <v>January-2014</v>
      </c>
      <c r="AD9" s="5"/>
      <c r="AE9" s="2">
        <f>AE1</f>
        <v>41671</v>
      </c>
      <c r="AF9" s="3"/>
      <c r="AG9" s="2">
        <f>AG1</f>
        <v>41699</v>
      </c>
      <c r="AH9" s="80"/>
      <c r="AI9" s="81"/>
      <c r="AJ9" s="82"/>
      <c r="AK9" s="81"/>
      <c r="AL9" s="80"/>
      <c r="AM9" s="81"/>
      <c r="AN9" s="83"/>
      <c r="AO9" s="81"/>
      <c r="AP9" s="80"/>
      <c r="AQ9" s="81"/>
      <c r="AR9" s="80"/>
      <c r="AS9" s="81"/>
      <c r="AT9" s="80"/>
      <c r="AU9" s="81"/>
      <c r="AV9" s="82"/>
      <c r="AW9" s="81"/>
      <c r="AX9" s="80"/>
      <c r="AY9" s="81"/>
      <c r="AZ9" s="84"/>
    </row>
    <row r="10" spans="1:52" ht="13.8" thickBot="1" x14ac:dyDescent="0.3">
      <c r="A10" s="42" t="s">
        <v>6</v>
      </c>
      <c r="B10" s="43">
        <f>IF($C$3=1,1,0)</f>
        <v>0</v>
      </c>
      <c r="C10" s="44"/>
      <c r="D10" s="45">
        <f>IF($F$3=1,1,0)</f>
        <v>0</v>
      </c>
      <c r="E10" s="44"/>
      <c r="F10" s="45">
        <f>IF($G$3=1,1,0)</f>
        <v>0</v>
      </c>
      <c r="G10" s="44"/>
      <c r="H10" s="45">
        <f>IF($C$4=1,1,0)</f>
        <v>0</v>
      </c>
      <c r="I10" s="44"/>
      <c r="J10" s="45">
        <f>IF($F$4=1,1,0)</f>
        <v>0</v>
      </c>
      <c r="K10" s="44"/>
      <c r="L10" s="45">
        <f>IF($G$4=1,1,0)</f>
        <v>0</v>
      </c>
      <c r="M10" s="44"/>
      <c r="N10" s="45">
        <f>IF($C$5=1,1,0)</f>
        <v>0</v>
      </c>
      <c r="O10" s="44"/>
      <c r="P10" s="45">
        <f>IF($F$4=1,1,0)</f>
        <v>0</v>
      </c>
      <c r="Q10" s="44"/>
      <c r="R10" s="45">
        <f>IF($G$5=1,1,0)</f>
        <v>1</v>
      </c>
      <c r="S10" s="44"/>
      <c r="T10" s="45">
        <f>IF($C$6=1,1,0)</f>
        <v>0</v>
      </c>
      <c r="U10" s="44"/>
      <c r="V10" s="45">
        <f>IF($F$6=1,1,0)</f>
        <v>0</v>
      </c>
      <c r="W10" s="44"/>
      <c r="X10" s="45">
        <f>IF($G$6=1,1,0)</f>
        <v>1</v>
      </c>
      <c r="Y10" s="44"/>
      <c r="Z10" s="42" t="s">
        <v>6</v>
      </c>
      <c r="AA10" s="42" t="s">
        <v>6</v>
      </c>
      <c r="AB10" s="5"/>
      <c r="AC10" s="6"/>
      <c r="AD10" s="5"/>
      <c r="AE10" s="2"/>
      <c r="AF10" s="3"/>
      <c r="AG10" s="2"/>
      <c r="AH10" s="80"/>
      <c r="AI10" s="81"/>
      <c r="AJ10" s="80"/>
      <c r="AK10" s="81"/>
      <c r="AL10" s="80"/>
      <c r="AM10" s="81"/>
      <c r="AN10" s="83"/>
      <c r="AO10" s="81"/>
      <c r="AP10" s="80"/>
      <c r="AQ10" s="81"/>
      <c r="AR10" s="80"/>
      <c r="AS10" s="81"/>
      <c r="AT10" s="80"/>
      <c r="AU10" s="81"/>
      <c r="AV10" s="80"/>
      <c r="AW10" s="81"/>
      <c r="AX10" s="80"/>
      <c r="AY10" s="81"/>
      <c r="AZ10" s="85"/>
    </row>
    <row r="11" spans="1:52" ht="13.8" thickBot="1" x14ac:dyDescent="0.3">
      <c r="A11" s="46" t="s">
        <v>0</v>
      </c>
      <c r="B11" s="47">
        <f>IF($I$3=1,1, IF(B10&gt;0,B10+1, 0))</f>
        <v>0</v>
      </c>
      <c r="C11" s="48"/>
      <c r="D11" s="49">
        <f>IF($E$3=1,1, IF(D10&gt;0,D10+1, 0))</f>
        <v>0</v>
      </c>
      <c r="E11" s="48"/>
      <c r="F11" s="49">
        <f>IF($M$3=1,1, IF(F10&gt;0,F10+1, 0))</f>
        <v>0</v>
      </c>
      <c r="G11" s="48"/>
      <c r="H11" s="43">
        <f>IF($I$4=1,1, IF(H10&gt;0,H10+1, 0))</f>
        <v>1</v>
      </c>
      <c r="I11" s="20" t="s">
        <v>17</v>
      </c>
      <c r="J11" s="49">
        <f>IF($E$4=1,1, IF(J10&gt;0,J10+1, 0))</f>
        <v>0</v>
      </c>
      <c r="K11" s="48"/>
      <c r="L11" s="49">
        <f>IF($M$4=1,1, IF(L10&gt;0,L10+1, 0))</f>
        <v>0</v>
      </c>
      <c r="M11" s="48"/>
      <c r="N11" s="43">
        <f>IF($I$5=1,1, IF(N10&gt;0,N10+1, 0))</f>
        <v>1</v>
      </c>
      <c r="O11" s="48"/>
      <c r="P11" s="49">
        <f>IF($E$5=1,1, IF(P10&gt;0,P10+1, 0))</f>
        <v>0</v>
      </c>
      <c r="Q11" s="48"/>
      <c r="R11" s="49">
        <f>IF($M$5=1,1, IF(R10&gt;0,R10+1, 0))</f>
        <v>2</v>
      </c>
      <c r="S11" s="48"/>
      <c r="T11" s="49">
        <f>IF($I$6=1,1, IF(T10&gt;0,T10+1, 0))</f>
        <v>0</v>
      </c>
      <c r="U11" s="48"/>
      <c r="V11" s="49">
        <f>IF($E$6=1,1, IF(V10&gt;0,V10+1, 0))</f>
        <v>0</v>
      </c>
      <c r="W11" s="48"/>
      <c r="X11" s="49">
        <f>IF($M$6=1,1, IF(X10&gt;0,X10+1, 0))</f>
        <v>2</v>
      </c>
      <c r="Y11" s="48"/>
      <c r="Z11" s="46" t="s">
        <v>0</v>
      </c>
      <c r="AA11" s="46" t="s">
        <v>0</v>
      </c>
      <c r="AB11" s="43">
        <f>IF($C$3=1,1,0)</f>
        <v>0</v>
      </c>
      <c r="AC11" s="44"/>
      <c r="AD11" s="45">
        <f>IF($F$3=1,1,0)</f>
        <v>0</v>
      </c>
      <c r="AE11" s="44"/>
      <c r="AF11" s="45">
        <f>IF($G$3=1,1,0)</f>
        <v>0</v>
      </c>
      <c r="AG11" s="44"/>
      <c r="AH11" s="86"/>
      <c r="AI11" s="87"/>
      <c r="AJ11" s="86"/>
      <c r="AK11" s="87"/>
      <c r="AL11" s="86"/>
      <c r="AM11" s="87"/>
      <c r="AN11" s="86"/>
      <c r="AO11" s="87"/>
      <c r="AP11" s="86"/>
      <c r="AQ11" s="87"/>
      <c r="AR11" s="86"/>
      <c r="AS11" s="87"/>
      <c r="AT11" s="86"/>
      <c r="AU11" s="87"/>
      <c r="AV11" s="86"/>
      <c r="AW11" s="87"/>
      <c r="AX11" s="86"/>
      <c r="AY11" s="87"/>
      <c r="AZ11" s="88"/>
    </row>
    <row r="12" spans="1:52" ht="13.8" thickBot="1" x14ac:dyDescent="0.3">
      <c r="A12" s="46" t="s">
        <v>1</v>
      </c>
      <c r="B12" s="50">
        <f>IF($O$3=1,1, IF(B11&gt;0,B11+1, 0))</f>
        <v>1</v>
      </c>
      <c r="C12" s="18" t="s">
        <v>16</v>
      </c>
      <c r="D12" s="51">
        <f>IF($K$3=1,1, IF(D11&gt;0,D11+1, 0))</f>
        <v>0</v>
      </c>
      <c r="E12" s="10"/>
      <c r="F12" s="51">
        <f>IF($S$3=1,1, IF(F11&gt;0,F11+1, 0))</f>
        <v>0</v>
      </c>
      <c r="G12" s="10"/>
      <c r="H12" s="43">
        <f>IF($O$4=1,1, IF(H11&gt;0,H11+1, 0))</f>
        <v>2</v>
      </c>
      <c r="I12" s="10"/>
      <c r="J12" s="51">
        <f>IF($K$4=1,1, IF(J11&gt;0,J11+1, 0))</f>
        <v>0</v>
      </c>
      <c r="K12" s="10"/>
      <c r="L12" s="51">
        <f>IF($S$4=1,1, IF(L11&gt;0,L11+1, 0))</f>
        <v>0</v>
      </c>
      <c r="M12" s="10"/>
      <c r="N12" s="43">
        <f>IF($O$5=1,1, IF(N11&gt;0,N11+1, 0))</f>
        <v>2</v>
      </c>
      <c r="O12" s="10"/>
      <c r="P12" s="51">
        <f>IF($K$5=1,1, IF(P11&gt;0,P11+1, 0))</f>
        <v>0</v>
      </c>
      <c r="Q12" s="10"/>
      <c r="R12" s="51">
        <f>IF($S$5=1,1, IF(R11&gt;0,R11+1, 0))</f>
        <v>3</v>
      </c>
      <c r="S12" s="10"/>
      <c r="T12" s="51">
        <f>IF($O$6=1,1, IF(T11&gt;0,T11+1, 0))</f>
        <v>1</v>
      </c>
      <c r="U12" s="10"/>
      <c r="V12" s="51">
        <f>IF($K$6=1,1, IF(V11&gt;0,V11+1, 0))</f>
        <v>0</v>
      </c>
      <c r="W12" s="10"/>
      <c r="X12" s="51">
        <f>IF($S$6=1,1, IF(X11&gt;0,X11+1, 0))</f>
        <v>3</v>
      </c>
      <c r="Y12" s="10"/>
      <c r="Z12" s="46" t="s">
        <v>1</v>
      </c>
      <c r="AA12" s="46" t="s">
        <v>1</v>
      </c>
      <c r="AB12" s="47">
        <f>IF($I$3=1,1, IF(AB11&gt;0,AB11+1, 0))</f>
        <v>0</v>
      </c>
      <c r="AC12" s="48"/>
      <c r="AD12" s="49">
        <f>IF($E$3=1,1, IF(AD11&gt;0,AD11+1, 0))</f>
        <v>0</v>
      </c>
      <c r="AE12" s="48"/>
      <c r="AF12" s="49">
        <f>IF($M$3=1,1, IF(AF11&gt;0,AF11+1, 0))</f>
        <v>0</v>
      </c>
      <c r="AG12" s="48"/>
      <c r="AH12" s="86"/>
      <c r="AI12" s="48"/>
      <c r="AJ12" s="49"/>
      <c r="AK12" s="48"/>
      <c r="AL12" s="49"/>
      <c r="AM12" s="48"/>
      <c r="AN12" s="86"/>
      <c r="AO12" s="48"/>
      <c r="AP12" s="49"/>
      <c r="AQ12" s="48"/>
      <c r="AR12" s="49"/>
      <c r="AS12" s="48"/>
      <c r="AT12" s="49"/>
      <c r="AU12" s="48"/>
      <c r="AV12" s="49"/>
      <c r="AW12" s="48"/>
      <c r="AX12" s="49"/>
      <c r="AY12" s="48"/>
      <c r="AZ12" s="88"/>
    </row>
    <row r="13" spans="1:52" ht="27" thickBot="1" x14ac:dyDescent="0.3">
      <c r="A13" s="46" t="s">
        <v>2</v>
      </c>
      <c r="B13" s="50">
        <f>IF($U$3=1,1, IF(B12&gt;0,B12+1, 0))</f>
        <v>2</v>
      </c>
      <c r="C13" s="10"/>
      <c r="D13" s="51">
        <f>IF($Q$3=1,1, IF(D12&gt;0,D12+1, 0))</f>
        <v>0</v>
      </c>
      <c r="E13" s="10"/>
      <c r="F13" s="51">
        <f>IF($Y$3=1,1, IF(F12&gt;0,F12+1, 0))</f>
        <v>0</v>
      </c>
      <c r="G13" s="10"/>
      <c r="H13" s="43">
        <f>IF($U$4=1,1, IF(H12&gt;0,H12+1, 0))</f>
        <v>3</v>
      </c>
      <c r="I13" s="10"/>
      <c r="J13" s="52">
        <f>IF($Q$4=1,1, IF(J12&gt;0,J12+1, 0))</f>
        <v>1</v>
      </c>
      <c r="K13" s="18" t="s">
        <v>20</v>
      </c>
      <c r="L13" s="51">
        <f>IF($Y$4=1,1, IF(L12&gt;0,L12+1, 0))</f>
        <v>0</v>
      </c>
      <c r="M13" s="10"/>
      <c r="N13" s="43">
        <f>IF($U$5=1,1, IF(N12&gt;0,N12+1, 0))</f>
        <v>3</v>
      </c>
      <c r="O13" s="10"/>
      <c r="P13" s="51">
        <f>IF($Q$5=1,1, IF(P12&gt;0,P12+1, 0))</f>
        <v>0</v>
      </c>
      <c r="Q13" s="10"/>
      <c r="R13" s="51">
        <f>IF($Y$5=1,1, IF(R12&gt;0,R12+1, 0))</f>
        <v>4</v>
      </c>
      <c r="S13" s="10"/>
      <c r="T13" s="51">
        <f>IF($U$6=1,1, IF(T12&gt;0,T12+1, 0))</f>
        <v>2</v>
      </c>
      <c r="U13" s="10"/>
      <c r="V13" s="51">
        <f>IF($Q$6=1,1, IF(V12&gt;0,V12+1, 0))</f>
        <v>0</v>
      </c>
      <c r="W13" s="10"/>
      <c r="X13" s="51">
        <f>IF($Y$6=1,1, IF(X12&gt;0,X12+1, 0))</f>
        <v>4</v>
      </c>
      <c r="Y13" s="10"/>
      <c r="Z13" s="46" t="s">
        <v>2</v>
      </c>
      <c r="AA13" s="46" t="s">
        <v>2</v>
      </c>
      <c r="AB13" s="50">
        <f>IF($O$3=1,1, IF(AB12&gt;0,AB12+1, 0))</f>
        <v>1</v>
      </c>
      <c r="AC13" s="18" t="s">
        <v>16</v>
      </c>
      <c r="AD13" s="51">
        <f>IF($K$3=1,1, IF(AD12&gt;0,AD12+1, 0))</f>
        <v>0</v>
      </c>
      <c r="AE13" s="10"/>
      <c r="AF13" s="51">
        <f>IF($S$3=1,1, IF(AF12&gt;0,AF12+1, 0))</f>
        <v>0</v>
      </c>
      <c r="AG13" s="10"/>
      <c r="AH13" s="86"/>
      <c r="AI13" s="10"/>
      <c r="AJ13" s="51"/>
      <c r="AK13" s="10"/>
      <c r="AL13" s="51"/>
      <c r="AM13" s="10"/>
      <c r="AN13" s="86"/>
      <c r="AO13" s="10"/>
      <c r="AP13" s="51"/>
      <c r="AQ13" s="10"/>
      <c r="AR13" s="51"/>
      <c r="AS13" s="10"/>
      <c r="AT13" s="51"/>
      <c r="AU13" s="10"/>
      <c r="AV13" s="51"/>
      <c r="AW13" s="10"/>
      <c r="AX13" s="51"/>
      <c r="AY13" s="10"/>
      <c r="AZ13" s="88"/>
    </row>
    <row r="14" spans="1:52" ht="13.5" customHeight="1" thickBot="1" x14ac:dyDescent="0.3">
      <c r="A14" s="46" t="s">
        <v>3</v>
      </c>
      <c r="B14" s="50">
        <f>IF($D$3=1,1, IF(B13&gt;0,B13+1, 0))</f>
        <v>3</v>
      </c>
      <c r="C14" s="10"/>
      <c r="D14" s="51"/>
      <c r="E14" s="13" t="s">
        <v>8</v>
      </c>
      <c r="F14" s="51">
        <f>IF($H$3=1,1, IF(F13&gt;0,F13+1, 0))</f>
        <v>0</v>
      </c>
      <c r="G14" s="10"/>
      <c r="H14" s="43">
        <f>IF($D$4=1,1, IF(H13&gt;0,H13+1, 0))</f>
        <v>4</v>
      </c>
      <c r="I14" s="10"/>
      <c r="J14" s="51">
        <f>IF($W$4=1,1, IF(J13&gt;0,J13+1, 0))</f>
        <v>2</v>
      </c>
      <c r="K14" s="12" t="s">
        <v>8</v>
      </c>
      <c r="L14" s="51">
        <f>IF($H$4=1,1, IF(L13&gt;0,L13+1, 0))</f>
        <v>0</v>
      </c>
      <c r="M14" s="10"/>
      <c r="N14" s="43">
        <f>IF($D$5=1,1, IF(N13&gt;0,N13+1, 0))</f>
        <v>4</v>
      </c>
      <c r="O14" s="10"/>
      <c r="P14" s="51">
        <f>IF($W$5=1,1, IF(P13&gt;0,P13+1, 0))</f>
        <v>1</v>
      </c>
      <c r="Q14" s="12" t="s">
        <v>8</v>
      </c>
      <c r="R14" s="51">
        <f>IF($H$5=1,1, IF(R13&gt;0,R13+1, 0))</f>
        <v>5</v>
      </c>
      <c r="S14" s="402" t="s">
        <v>41</v>
      </c>
      <c r="T14" s="51">
        <f>IF($D$6=1,1, IF(T13&gt;0,T13+1, 0))</f>
        <v>3</v>
      </c>
      <c r="U14" s="10"/>
      <c r="V14" s="51">
        <f>IF($W$6=1,1, IF(V13&gt;0,V13+1, 0))</f>
        <v>0</v>
      </c>
      <c r="W14" s="13" t="s">
        <v>8</v>
      </c>
      <c r="X14" s="50">
        <f>IF($H$6=1,1, IF(X13&gt;0,X13+1, 0))</f>
        <v>5</v>
      </c>
      <c r="Y14" s="10"/>
      <c r="Z14" s="46" t="s">
        <v>3</v>
      </c>
      <c r="AA14" s="46" t="s">
        <v>3</v>
      </c>
      <c r="AB14" s="50">
        <f>IF($U$3=1,1, IF(AB13&gt;0,AB13+1, 0))</f>
        <v>2</v>
      </c>
      <c r="AC14" s="10"/>
      <c r="AD14" s="51">
        <f>IF($Q$3=1,1, IF(AD13&gt;0,AD13+1, 0))</f>
        <v>0</v>
      </c>
      <c r="AE14" s="10"/>
      <c r="AF14" s="51">
        <f>IF($Y$3=1,1, IF(AF13&gt;0,AF13+1, 0))</f>
        <v>0</v>
      </c>
      <c r="AG14" s="10"/>
      <c r="AH14" s="86"/>
      <c r="AI14" s="10"/>
      <c r="AJ14" s="51"/>
      <c r="AK14" s="10"/>
      <c r="AL14" s="51"/>
      <c r="AM14" s="10"/>
      <c r="AN14" s="86"/>
      <c r="AO14" s="10"/>
      <c r="AP14" s="51"/>
      <c r="AQ14" s="10"/>
      <c r="AR14" s="51"/>
      <c r="AS14" s="10"/>
      <c r="AT14" s="51"/>
      <c r="AU14" s="10"/>
      <c r="AV14" s="51"/>
      <c r="AW14" s="10"/>
      <c r="AX14" s="51"/>
      <c r="AY14" s="10"/>
      <c r="AZ14" s="88"/>
    </row>
    <row r="15" spans="1:52" ht="13.5" customHeight="1" thickBot="1" x14ac:dyDescent="0.3">
      <c r="A15" s="46" t="s">
        <v>4</v>
      </c>
      <c r="B15" s="50">
        <f>IF($J$3=1,1, IF(B14&gt;0,B14+1, 0))</f>
        <v>4</v>
      </c>
      <c r="C15" s="10"/>
      <c r="D15" s="51">
        <f>IF($L$3=1,1, IF(D14&gt;0,D14+1, 0))</f>
        <v>1</v>
      </c>
      <c r="E15" s="12" t="s">
        <v>8</v>
      </c>
      <c r="F15" s="51">
        <f>IF($Z$3=1,1, IF(F14&gt;0,F14+1, 0))</f>
        <v>1</v>
      </c>
      <c r="G15" s="10"/>
      <c r="H15" s="43">
        <f>IF($J$4=1,1, IF(H14&gt;0,H14+1, 0))</f>
        <v>5</v>
      </c>
      <c r="I15" s="10"/>
      <c r="J15" s="51">
        <f>IF($L$4=1,1, IF(J14&gt;0,J14+1, 0))</f>
        <v>3</v>
      </c>
      <c r="K15" s="12" t="s">
        <v>8</v>
      </c>
      <c r="L15" s="51">
        <f>IF($Z$4=1,1, IF(L14&gt;0,L14+1, 0))</f>
        <v>0</v>
      </c>
      <c r="M15" s="10"/>
      <c r="N15" s="43">
        <f>IF($J$5=1,1, IF(N14&gt;0,N14+1, 0))</f>
        <v>5</v>
      </c>
      <c r="O15" s="10"/>
      <c r="P15" s="51">
        <f>IF($L$5=1,1, IF(P14&gt;0,P14+1, 0))</f>
        <v>2</v>
      </c>
      <c r="Q15" s="12" t="s">
        <v>8</v>
      </c>
      <c r="R15" s="51">
        <f>IF($Z$5=1,1, IF(R14&gt;0,R14+1, 0))</f>
        <v>6</v>
      </c>
      <c r="S15" s="403"/>
      <c r="T15" s="51">
        <f>IF($J$6=1,1, IF(T14&gt;0,T14+1, 0))</f>
        <v>4</v>
      </c>
      <c r="U15" s="10"/>
      <c r="V15" s="51">
        <f>IF($L$6=1,1, IF(V14&gt;0,V14+1, 0))</f>
        <v>1</v>
      </c>
      <c r="W15" s="12" t="s">
        <v>8</v>
      </c>
      <c r="X15" s="50">
        <f>IF($Z$6=1,1, IF(X14&gt;0,X14+1, 0))</f>
        <v>6</v>
      </c>
      <c r="Y15" s="10"/>
      <c r="Z15" s="46" t="s">
        <v>4</v>
      </c>
      <c r="AA15" s="46" t="s">
        <v>4</v>
      </c>
      <c r="AB15" s="50">
        <f>IF($D$3=1,1, IF(AB14&gt;0,AB14+1, 0))</f>
        <v>3</v>
      </c>
      <c r="AC15" s="10"/>
      <c r="AD15" s="51"/>
      <c r="AE15" s="13" t="s">
        <v>8</v>
      </c>
      <c r="AF15" s="51">
        <f>IF($H$3=1,1, IF(AF14&gt;0,AF14+1, 0))</f>
        <v>0</v>
      </c>
      <c r="AG15" s="10"/>
      <c r="AH15" s="86"/>
      <c r="AI15" s="10"/>
      <c r="AJ15" s="51"/>
      <c r="AK15" s="11"/>
      <c r="AL15" s="51"/>
      <c r="AM15" s="10"/>
      <c r="AN15" s="86"/>
      <c r="AO15" s="10"/>
      <c r="AP15" s="51"/>
      <c r="AQ15" s="11"/>
      <c r="AR15" s="51"/>
      <c r="AS15" s="440"/>
      <c r="AT15" s="51"/>
      <c r="AU15" s="10"/>
      <c r="AV15" s="51"/>
      <c r="AW15" s="89"/>
      <c r="AX15" s="51"/>
      <c r="AY15" s="10"/>
      <c r="AZ15" s="88"/>
    </row>
    <row r="16" spans="1:52" ht="13.8" thickBot="1" x14ac:dyDescent="0.3">
      <c r="A16" s="53" t="s">
        <v>5</v>
      </c>
      <c r="B16" s="50">
        <f>IF($P$3=1,1, IF(B15&gt;0,B15+1, 0))</f>
        <v>5</v>
      </c>
      <c r="C16" s="22"/>
      <c r="D16" s="54">
        <f>IF($R$3=1,1, IF(D15&gt;0,D15+1, 0))</f>
        <v>2</v>
      </c>
      <c r="E16" s="22"/>
      <c r="F16" s="55">
        <f>IF($T$3=1,1, IF(F15&gt;0,F15+1, 0))</f>
        <v>2</v>
      </c>
      <c r="G16" s="22"/>
      <c r="H16" s="43">
        <f>IF($P$4=1,1, IF(H15&gt;0,H15+1, 0))</f>
        <v>6</v>
      </c>
      <c r="I16" s="22"/>
      <c r="J16" s="54">
        <f>IF($R$4=1,1, IF(J15&gt;0,J15+1, 0))</f>
        <v>4</v>
      </c>
      <c r="K16" s="22"/>
      <c r="L16" s="55">
        <f>IF($T$4=1,1, IF(L15&gt;0,L15+1, 0))</f>
        <v>1</v>
      </c>
      <c r="M16" s="22"/>
      <c r="N16" s="43">
        <f>IF($P$5=1,1, IF(N15&gt;0,N15+1, 0))</f>
        <v>6</v>
      </c>
      <c r="O16" s="22"/>
      <c r="P16" s="54">
        <f>IF($R$5=1,1, IF(P15&gt;0,P15+1, 0))</f>
        <v>3</v>
      </c>
      <c r="Q16" s="22"/>
      <c r="R16" s="54">
        <f>IF($T$5=1,1, IF(R15&gt;0,R15+1, 0))</f>
        <v>7</v>
      </c>
      <c r="S16" s="22"/>
      <c r="T16" s="54">
        <f>IF($P$6=1,1, IF(T15&gt;0,T15+1, 0))</f>
        <v>5</v>
      </c>
      <c r="U16" s="22"/>
      <c r="V16" s="54">
        <f>IF($R$6=1,1, IF(V15&gt;0,V15+1, 0))</f>
        <v>2</v>
      </c>
      <c r="W16" s="22"/>
      <c r="X16" s="50">
        <f>IF($T$6=1,1, IF(X15&gt;0,X15+1, 0))</f>
        <v>7</v>
      </c>
      <c r="Y16" s="22"/>
      <c r="Z16" s="53" t="s">
        <v>5</v>
      </c>
      <c r="AA16" s="53" t="s">
        <v>5</v>
      </c>
      <c r="AB16" s="50">
        <f>IF($J$3=1,1, IF(AB15&gt;0,AB15+1, 0))</f>
        <v>4</v>
      </c>
      <c r="AC16" s="10"/>
      <c r="AD16" s="51">
        <f>IF($L$3=1,1, IF(AD15&gt;0,AD15+1, 0))</f>
        <v>1</v>
      </c>
      <c r="AE16" s="12" t="s">
        <v>8</v>
      </c>
      <c r="AF16" s="51">
        <f>IF($Z$3=1,1, IF(AF15&gt;0,AF15+1, 0))</f>
        <v>1</v>
      </c>
      <c r="AG16" s="10"/>
      <c r="AH16" s="86"/>
      <c r="AI16" s="10"/>
      <c r="AJ16" s="51"/>
      <c r="AK16" s="11"/>
      <c r="AL16" s="51"/>
      <c r="AM16" s="10"/>
      <c r="AN16" s="86"/>
      <c r="AO16" s="10"/>
      <c r="AP16" s="51"/>
      <c r="AQ16" s="11"/>
      <c r="AR16" s="51"/>
      <c r="AS16" s="442"/>
      <c r="AT16" s="51"/>
      <c r="AU16" s="10"/>
      <c r="AV16" s="51"/>
      <c r="AW16" s="11"/>
      <c r="AX16" s="51"/>
      <c r="AY16" s="10"/>
      <c r="AZ16" s="88"/>
    </row>
    <row r="17" spans="1:52" ht="20.100000000000001" customHeight="1" thickBot="1" x14ac:dyDescent="0.3">
      <c r="A17" s="53" t="s">
        <v>6</v>
      </c>
      <c r="B17" s="50">
        <f t="shared" ref="B17:B42" si="0">IF(AND(B16&gt;0,B16&lt;31),B16+1,0)</f>
        <v>6</v>
      </c>
      <c r="C17" s="22"/>
      <c r="D17" s="55">
        <f t="shared" ref="D17:D37" si="1">IF(AND(D16&gt;0,D16&lt;$F$2),D16+1,0)</f>
        <v>3</v>
      </c>
      <c r="E17" s="22"/>
      <c r="F17" s="55">
        <f t="shared" ref="F17:F45" si="2">IF(AND(F16&gt;0,F16&lt;31),F16+1,0)</f>
        <v>3</v>
      </c>
      <c r="G17" s="22"/>
      <c r="H17" s="43">
        <f t="shared" ref="H17:H45" si="3">IF(AND(H16&gt;0,H16&lt;30),H16+1,0)</f>
        <v>7</v>
      </c>
      <c r="I17" s="22"/>
      <c r="J17" s="54">
        <f t="shared" ref="J17:J45" si="4">IF(AND(J16&gt;0,J16&lt;31),J16+1,0)</f>
        <v>5</v>
      </c>
      <c r="K17" s="22"/>
      <c r="L17" s="55">
        <f t="shared" ref="L17:L45" si="5">IF(AND(L16&gt;0,L16&lt;30),L16+1,0)</f>
        <v>2</v>
      </c>
      <c r="M17" s="22"/>
      <c r="N17" s="43">
        <f t="shared" ref="N17:N45" si="6">IF(AND(N16&gt;0,N16&lt;31),N16+1,0)</f>
        <v>7</v>
      </c>
      <c r="O17" s="22"/>
      <c r="P17" s="54">
        <f t="shared" ref="P17:P45" si="7">IF(AND(P16&gt;0,P16&lt;31),P16+1,0)</f>
        <v>4</v>
      </c>
      <c r="Q17" s="22"/>
      <c r="R17" s="54">
        <f t="shared" ref="R17:R42" si="8">IF(AND(R16&gt;0,R16&lt;30),R16+1,0)</f>
        <v>8</v>
      </c>
      <c r="S17" s="22"/>
      <c r="T17" s="55">
        <f t="shared" ref="T17:T45" si="9">IF(AND(T16&gt;0,T16&lt;31),T16+1,0)</f>
        <v>6</v>
      </c>
      <c r="U17" s="22"/>
      <c r="V17" s="55">
        <f t="shared" ref="V17:V45" si="10">IF(AND(V16&gt;0,V16&lt;30),V16+1,0)</f>
        <v>3</v>
      </c>
      <c r="W17" s="22"/>
      <c r="X17" s="50">
        <f t="shared" ref="X17:X45" si="11">IF(AND(X16&gt;0,X16&lt;31),X16+1,0)</f>
        <v>8</v>
      </c>
      <c r="Y17" s="22"/>
      <c r="Z17" s="53" t="s">
        <v>6</v>
      </c>
      <c r="AA17" s="53" t="s">
        <v>6</v>
      </c>
      <c r="AB17" s="50">
        <f>IF($P$3=1,1, IF(AB16&gt;0,AB16+1, 0))</f>
        <v>5</v>
      </c>
      <c r="AC17" s="22"/>
      <c r="AD17" s="54">
        <f>IF($R$3=1,1, IF(AD16&gt;0,AD16+1, 0))</f>
        <v>2</v>
      </c>
      <c r="AE17" s="22"/>
      <c r="AF17" s="55">
        <f>IF($T$3=1,1, IF(AF16&gt;0,AF16+1, 0))</f>
        <v>2</v>
      </c>
      <c r="AG17" s="22"/>
      <c r="AH17" s="86"/>
      <c r="AI17" s="10"/>
      <c r="AJ17" s="51"/>
      <c r="AK17" s="10"/>
      <c r="AL17" s="57"/>
      <c r="AM17" s="10"/>
      <c r="AN17" s="86"/>
      <c r="AO17" s="10"/>
      <c r="AP17" s="51"/>
      <c r="AQ17" s="10"/>
      <c r="AR17" s="51"/>
      <c r="AS17" s="10"/>
      <c r="AT17" s="51"/>
      <c r="AU17" s="10"/>
      <c r="AV17" s="51"/>
      <c r="AW17" s="10"/>
      <c r="AX17" s="51"/>
      <c r="AY17" s="10"/>
      <c r="AZ17" s="88"/>
    </row>
    <row r="18" spans="1:52" ht="20.100000000000001" customHeight="1" thickBot="1" x14ac:dyDescent="0.3">
      <c r="A18" s="46" t="s">
        <v>0</v>
      </c>
      <c r="B18" s="50">
        <f t="shared" si="0"/>
        <v>7</v>
      </c>
      <c r="C18" s="56"/>
      <c r="D18" s="57">
        <f t="shared" si="1"/>
        <v>4</v>
      </c>
      <c r="E18" s="10"/>
      <c r="F18" s="51">
        <f t="shared" si="2"/>
        <v>4</v>
      </c>
      <c r="G18" s="15"/>
      <c r="H18" s="43">
        <f t="shared" si="3"/>
        <v>8</v>
      </c>
      <c r="I18" s="404" t="s">
        <v>12</v>
      </c>
      <c r="J18" s="51">
        <f t="shared" si="4"/>
        <v>6</v>
      </c>
      <c r="K18" s="10"/>
      <c r="L18" s="57">
        <f t="shared" si="5"/>
        <v>3</v>
      </c>
      <c r="M18" s="10"/>
      <c r="N18" s="43">
        <f t="shared" si="6"/>
        <v>8</v>
      </c>
      <c r="O18" s="404" t="s">
        <v>12</v>
      </c>
      <c r="P18" s="58">
        <f t="shared" si="7"/>
        <v>5</v>
      </c>
      <c r="Q18" s="10"/>
      <c r="R18" s="58">
        <f t="shared" si="8"/>
        <v>9</v>
      </c>
      <c r="S18" s="407" t="s">
        <v>11</v>
      </c>
      <c r="T18" s="51">
        <f t="shared" si="9"/>
        <v>7</v>
      </c>
      <c r="U18" s="404" t="s">
        <v>12</v>
      </c>
      <c r="V18" s="57">
        <f t="shared" si="10"/>
        <v>4</v>
      </c>
      <c r="W18" s="10"/>
      <c r="X18" s="50">
        <f t="shared" si="11"/>
        <v>9</v>
      </c>
      <c r="Y18" s="407" t="s">
        <v>11</v>
      </c>
      <c r="Z18" s="46" t="s">
        <v>0</v>
      </c>
      <c r="AA18" s="46" t="s">
        <v>0</v>
      </c>
      <c r="AB18" s="50">
        <f t="shared" ref="AB18:AB43" si="12">IF(AND(AB17&gt;0,AB17&lt;31),AB17+1,0)</f>
        <v>6</v>
      </c>
      <c r="AC18" s="22"/>
      <c r="AD18" s="55">
        <f t="shared" ref="AD18:AD38" si="13">IF(AND(AD17&gt;0,AD17&lt;$F$2),AD17+1,0)</f>
        <v>3</v>
      </c>
      <c r="AE18" s="22"/>
      <c r="AF18" s="55">
        <f t="shared" ref="AF18:AF46" si="14">IF(AND(AF17&gt;0,AF17&lt;31),AF17+1,0)</f>
        <v>3</v>
      </c>
      <c r="AG18" s="22"/>
      <c r="AH18" s="86"/>
      <c r="AI18" s="10"/>
      <c r="AJ18" s="51"/>
      <c r="AK18" s="10"/>
      <c r="AL18" s="57"/>
      <c r="AM18" s="10"/>
      <c r="AN18" s="86"/>
      <c r="AO18" s="10"/>
      <c r="AP18" s="51"/>
      <c r="AQ18" s="10"/>
      <c r="AR18" s="51"/>
      <c r="AS18" s="10"/>
      <c r="AT18" s="57"/>
      <c r="AU18" s="10"/>
      <c r="AV18" s="57"/>
      <c r="AW18" s="10"/>
      <c r="AX18" s="51"/>
      <c r="AY18" s="10"/>
      <c r="AZ18" s="88"/>
    </row>
    <row r="19" spans="1:52" ht="20.100000000000001" customHeight="1" thickBot="1" x14ac:dyDescent="0.3">
      <c r="A19" s="46" t="s">
        <v>1</v>
      </c>
      <c r="B19" s="50">
        <f t="shared" si="0"/>
        <v>8</v>
      </c>
      <c r="C19" s="56"/>
      <c r="D19" s="57">
        <f t="shared" si="1"/>
        <v>5</v>
      </c>
      <c r="E19" s="10"/>
      <c r="F19" s="51">
        <f t="shared" si="2"/>
        <v>5</v>
      </c>
      <c r="G19" s="15"/>
      <c r="H19" s="43">
        <f t="shared" si="3"/>
        <v>9</v>
      </c>
      <c r="I19" s="405"/>
      <c r="J19" s="51">
        <f t="shared" si="4"/>
        <v>7</v>
      </c>
      <c r="K19" s="10"/>
      <c r="L19" s="57">
        <f t="shared" si="5"/>
        <v>4</v>
      </c>
      <c r="M19" s="10"/>
      <c r="N19" s="43">
        <f t="shared" si="6"/>
        <v>9</v>
      </c>
      <c r="O19" s="405"/>
      <c r="P19" s="58">
        <f t="shared" si="7"/>
        <v>6</v>
      </c>
      <c r="Q19" s="10"/>
      <c r="R19" s="58">
        <f t="shared" si="8"/>
        <v>10</v>
      </c>
      <c r="S19" s="408"/>
      <c r="T19" s="51">
        <f t="shared" si="9"/>
        <v>8</v>
      </c>
      <c r="U19" s="405"/>
      <c r="V19" s="57">
        <f t="shared" si="10"/>
        <v>5</v>
      </c>
      <c r="W19" s="10"/>
      <c r="X19" s="50">
        <f t="shared" si="11"/>
        <v>10</v>
      </c>
      <c r="Y19" s="408"/>
      <c r="Z19" s="46" t="s">
        <v>1</v>
      </c>
      <c r="AA19" s="46" t="s">
        <v>1</v>
      </c>
      <c r="AB19" s="50">
        <f t="shared" si="12"/>
        <v>7</v>
      </c>
      <c r="AC19" s="56"/>
      <c r="AD19" s="57">
        <f t="shared" si="13"/>
        <v>4</v>
      </c>
      <c r="AE19" s="10"/>
      <c r="AF19" s="51">
        <f t="shared" si="14"/>
        <v>4</v>
      </c>
      <c r="AG19" s="15"/>
      <c r="AH19" s="86"/>
      <c r="AI19" s="437"/>
      <c r="AJ19" s="51"/>
      <c r="AK19" s="10"/>
      <c r="AL19" s="57"/>
      <c r="AM19" s="10"/>
      <c r="AN19" s="86"/>
      <c r="AO19" s="437"/>
      <c r="AP19" s="51"/>
      <c r="AQ19" s="10"/>
      <c r="AR19" s="51"/>
      <c r="AS19" s="437"/>
      <c r="AT19" s="51"/>
      <c r="AU19" s="437"/>
      <c r="AV19" s="57"/>
      <c r="AW19" s="10"/>
      <c r="AX19" s="51"/>
      <c r="AY19" s="437"/>
      <c r="AZ19" s="88"/>
    </row>
    <row r="20" spans="1:52" ht="20.100000000000001" customHeight="1" thickBot="1" x14ac:dyDescent="0.3">
      <c r="A20" s="46" t="s">
        <v>2</v>
      </c>
      <c r="B20" s="58">
        <f t="shared" si="0"/>
        <v>9</v>
      </c>
      <c r="C20" s="56"/>
      <c r="D20" s="57">
        <f t="shared" si="1"/>
        <v>6</v>
      </c>
      <c r="E20" s="10"/>
      <c r="F20" s="51">
        <f t="shared" si="2"/>
        <v>6</v>
      </c>
      <c r="G20" s="15"/>
      <c r="H20" s="59">
        <f t="shared" si="3"/>
        <v>10</v>
      </c>
      <c r="I20" s="405"/>
      <c r="J20" s="51">
        <f t="shared" si="4"/>
        <v>8</v>
      </c>
      <c r="K20" s="10"/>
      <c r="L20" s="57">
        <f t="shared" si="5"/>
        <v>5</v>
      </c>
      <c r="M20" s="10"/>
      <c r="N20" s="43">
        <f t="shared" si="6"/>
        <v>10</v>
      </c>
      <c r="O20" s="405"/>
      <c r="P20" s="58">
        <f t="shared" si="7"/>
        <v>7</v>
      </c>
      <c r="Q20" s="10"/>
      <c r="R20" s="58">
        <f t="shared" si="8"/>
        <v>11</v>
      </c>
      <c r="S20" s="408"/>
      <c r="T20" s="51">
        <f t="shared" si="9"/>
        <v>9</v>
      </c>
      <c r="U20" s="405"/>
      <c r="V20" s="57">
        <f t="shared" si="10"/>
        <v>6</v>
      </c>
      <c r="W20" s="10"/>
      <c r="X20" s="50">
        <f t="shared" si="11"/>
        <v>11</v>
      </c>
      <c r="Y20" s="408"/>
      <c r="Z20" s="46" t="s">
        <v>2</v>
      </c>
      <c r="AA20" s="46" t="s">
        <v>2</v>
      </c>
      <c r="AB20" s="50">
        <f t="shared" si="12"/>
        <v>8</v>
      </c>
      <c r="AC20" s="56"/>
      <c r="AD20" s="57">
        <f t="shared" si="13"/>
        <v>5</v>
      </c>
      <c r="AE20" s="10"/>
      <c r="AF20" s="51">
        <f t="shared" si="14"/>
        <v>5</v>
      </c>
      <c r="AG20" s="15"/>
      <c r="AH20" s="86"/>
      <c r="AI20" s="438"/>
      <c r="AJ20" s="51"/>
      <c r="AK20" s="10"/>
      <c r="AL20" s="57"/>
      <c r="AM20" s="10"/>
      <c r="AN20" s="86"/>
      <c r="AO20" s="438"/>
      <c r="AP20" s="51"/>
      <c r="AQ20" s="10"/>
      <c r="AR20" s="51"/>
      <c r="AS20" s="438"/>
      <c r="AT20" s="51"/>
      <c r="AU20" s="438"/>
      <c r="AV20" s="57"/>
      <c r="AW20" s="10"/>
      <c r="AX20" s="51"/>
      <c r="AY20" s="438"/>
      <c r="AZ20" s="88"/>
    </row>
    <row r="21" spans="1:52" ht="20.100000000000001" customHeight="1" thickBot="1" x14ac:dyDescent="0.3">
      <c r="A21" s="46" t="s">
        <v>3</v>
      </c>
      <c r="B21" s="58">
        <f t="shared" si="0"/>
        <v>10</v>
      </c>
      <c r="C21" s="56"/>
      <c r="D21" s="57">
        <f t="shared" si="1"/>
        <v>7</v>
      </c>
      <c r="E21" s="10"/>
      <c r="F21" s="51">
        <f t="shared" si="2"/>
        <v>7</v>
      </c>
      <c r="G21" s="15"/>
      <c r="H21" s="59">
        <f t="shared" si="3"/>
        <v>11</v>
      </c>
      <c r="I21" s="405"/>
      <c r="J21" s="51">
        <f t="shared" si="4"/>
        <v>9</v>
      </c>
      <c r="K21" s="10"/>
      <c r="L21" s="57">
        <f t="shared" si="5"/>
        <v>6</v>
      </c>
      <c r="M21" s="10"/>
      <c r="N21" s="43">
        <f t="shared" si="6"/>
        <v>11</v>
      </c>
      <c r="O21" s="405"/>
      <c r="P21" s="58">
        <f t="shared" si="7"/>
        <v>8</v>
      </c>
      <c r="Q21" s="16" t="s">
        <v>14</v>
      </c>
      <c r="R21" s="58">
        <f t="shared" si="8"/>
        <v>12</v>
      </c>
      <c r="S21" s="408"/>
      <c r="T21" s="51">
        <f t="shared" si="9"/>
        <v>10</v>
      </c>
      <c r="U21" s="405"/>
      <c r="V21" s="57">
        <f t="shared" si="10"/>
        <v>7</v>
      </c>
      <c r="W21" s="10"/>
      <c r="X21" s="50">
        <f t="shared" si="11"/>
        <v>12</v>
      </c>
      <c r="Y21" s="408"/>
      <c r="Z21" s="46" t="s">
        <v>3</v>
      </c>
      <c r="AA21" s="46" t="s">
        <v>3</v>
      </c>
      <c r="AB21" s="58">
        <f t="shared" si="12"/>
        <v>9</v>
      </c>
      <c r="AC21" s="56"/>
      <c r="AD21" s="57">
        <f t="shared" si="13"/>
        <v>6</v>
      </c>
      <c r="AE21" s="10"/>
      <c r="AF21" s="51">
        <f t="shared" si="14"/>
        <v>6</v>
      </c>
      <c r="AG21" s="15"/>
      <c r="AH21" s="59"/>
      <c r="AI21" s="438"/>
      <c r="AJ21" s="51"/>
      <c r="AK21" s="10"/>
      <c r="AL21" s="57"/>
      <c r="AM21" s="10"/>
      <c r="AN21" s="86"/>
      <c r="AO21" s="438"/>
      <c r="AP21" s="51"/>
      <c r="AQ21" s="10"/>
      <c r="AR21" s="51"/>
      <c r="AS21" s="438"/>
      <c r="AT21" s="51"/>
      <c r="AU21" s="438"/>
      <c r="AV21" s="57"/>
      <c r="AW21" s="10"/>
      <c r="AX21" s="51"/>
      <c r="AY21" s="438"/>
      <c r="AZ21" s="88"/>
    </row>
    <row r="22" spans="1:52" ht="20.100000000000001" customHeight="1" thickBot="1" x14ac:dyDescent="0.3">
      <c r="A22" s="46" t="s">
        <v>4</v>
      </c>
      <c r="B22" s="58">
        <f t="shared" si="0"/>
        <v>11</v>
      </c>
      <c r="C22" s="16"/>
      <c r="D22" s="57">
        <f t="shared" si="1"/>
        <v>8</v>
      </c>
      <c r="E22" s="16" t="s">
        <v>14</v>
      </c>
      <c r="F22" s="51">
        <f t="shared" si="2"/>
        <v>8</v>
      </c>
      <c r="G22" s="16"/>
      <c r="H22" s="59">
        <f t="shared" si="3"/>
        <v>12</v>
      </c>
      <c r="I22" s="16" t="s">
        <v>14</v>
      </c>
      <c r="J22" s="51">
        <f t="shared" si="4"/>
        <v>10</v>
      </c>
      <c r="K22" s="16"/>
      <c r="L22" s="57">
        <f t="shared" si="5"/>
        <v>7</v>
      </c>
      <c r="M22" s="16" t="s">
        <v>14</v>
      </c>
      <c r="N22" s="43">
        <f t="shared" si="6"/>
        <v>12</v>
      </c>
      <c r="O22" s="406"/>
      <c r="P22" s="52">
        <f t="shared" si="7"/>
        <v>9</v>
      </c>
      <c r="Q22" s="19" t="s">
        <v>22</v>
      </c>
      <c r="R22" s="58">
        <f t="shared" si="8"/>
        <v>13</v>
      </c>
      <c r="S22" s="409"/>
      <c r="T22" s="51">
        <f t="shared" si="9"/>
        <v>11</v>
      </c>
      <c r="U22" s="16" t="s">
        <v>14</v>
      </c>
      <c r="V22" s="57">
        <f t="shared" si="10"/>
        <v>8</v>
      </c>
      <c r="W22" s="10"/>
      <c r="X22" s="50">
        <f t="shared" si="11"/>
        <v>13</v>
      </c>
      <c r="Y22" s="16" t="s">
        <v>14</v>
      </c>
      <c r="Z22" s="46" t="s">
        <v>4</v>
      </c>
      <c r="AA22" s="46" t="s">
        <v>4</v>
      </c>
      <c r="AB22" s="58">
        <f t="shared" si="12"/>
        <v>10</v>
      </c>
      <c r="AC22" s="56"/>
      <c r="AD22" s="57">
        <f t="shared" si="13"/>
        <v>7</v>
      </c>
      <c r="AE22" s="10"/>
      <c r="AF22" s="51">
        <f t="shared" si="14"/>
        <v>7</v>
      </c>
      <c r="AG22" s="15"/>
      <c r="AH22" s="59"/>
      <c r="AI22" s="438"/>
      <c r="AJ22" s="51"/>
      <c r="AK22" s="10"/>
      <c r="AL22" s="57"/>
      <c r="AM22" s="10"/>
      <c r="AN22" s="86"/>
      <c r="AO22" s="438"/>
      <c r="AP22" s="51"/>
      <c r="AQ22" s="16"/>
      <c r="AR22" s="51"/>
      <c r="AS22" s="438"/>
      <c r="AT22" s="51"/>
      <c r="AU22" s="438"/>
      <c r="AV22" s="57"/>
      <c r="AW22" s="10"/>
      <c r="AX22" s="51"/>
      <c r="AY22" s="438"/>
      <c r="AZ22" s="88"/>
    </row>
    <row r="23" spans="1:52" ht="20.100000000000001" customHeight="1" thickBot="1" x14ac:dyDescent="0.3">
      <c r="A23" s="53" t="s">
        <v>5</v>
      </c>
      <c r="B23" s="54">
        <f t="shared" si="0"/>
        <v>12</v>
      </c>
      <c r="C23" s="22"/>
      <c r="D23" s="55">
        <f t="shared" si="1"/>
        <v>9</v>
      </c>
      <c r="E23" s="22"/>
      <c r="F23" s="55">
        <f t="shared" si="2"/>
        <v>9</v>
      </c>
      <c r="G23" s="22"/>
      <c r="H23" s="55">
        <f t="shared" si="3"/>
        <v>13</v>
      </c>
      <c r="I23" s="22"/>
      <c r="J23" s="54">
        <f t="shared" si="4"/>
        <v>11</v>
      </c>
      <c r="K23" s="22"/>
      <c r="L23" s="55">
        <f t="shared" si="5"/>
        <v>8</v>
      </c>
      <c r="M23" s="22"/>
      <c r="N23" s="43">
        <f t="shared" si="6"/>
        <v>13</v>
      </c>
      <c r="O23" s="22"/>
      <c r="P23" s="54">
        <f t="shared" si="7"/>
        <v>10</v>
      </c>
      <c r="Q23" s="22"/>
      <c r="R23" s="54">
        <f t="shared" si="8"/>
        <v>14</v>
      </c>
      <c r="S23" s="22"/>
      <c r="T23" s="55">
        <f t="shared" si="9"/>
        <v>12</v>
      </c>
      <c r="U23" s="22"/>
      <c r="V23" s="55">
        <f t="shared" si="10"/>
        <v>9</v>
      </c>
      <c r="W23" s="22"/>
      <c r="X23" s="50">
        <f t="shared" si="11"/>
        <v>14</v>
      </c>
      <c r="Y23" s="22"/>
      <c r="Z23" s="53" t="s">
        <v>5</v>
      </c>
      <c r="AA23" s="53" t="s">
        <v>5</v>
      </c>
      <c r="AB23" s="58">
        <f t="shared" si="12"/>
        <v>11</v>
      </c>
      <c r="AC23" s="16"/>
      <c r="AD23" s="57">
        <f t="shared" si="13"/>
        <v>8</v>
      </c>
      <c r="AE23" s="16" t="s">
        <v>14</v>
      </c>
      <c r="AF23" s="51">
        <f t="shared" si="14"/>
        <v>8</v>
      </c>
      <c r="AG23" s="16"/>
      <c r="AH23" s="59"/>
      <c r="AI23" s="16"/>
      <c r="AJ23" s="51"/>
      <c r="AK23" s="16"/>
      <c r="AL23" s="57"/>
      <c r="AM23" s="16"/>
      <c r="AN23" s="86"/>
      <c r="AO23" s="439"/>
      <c r="AP23" s="51"/>
      <c r="AQ23" s="90"/>
      <c r="AR23" s="51"/>
      <c r="AS23" s="439"/>
      <c r="AT23" s="51"/>
      <c r="AU23" s="16"/>
      <c r="AV23" s="57"/>
      <c r="AW23" s="10"/>
      <c r="AX23" s="51"/>
      <c r="AY23" s="16"/>
      <c r="AZ23" s="88"/>
    </row>
    <row r="24" spans="1:52" ht="20.100000000000001" customHeight="1" thickBot="1" x14ac:dyDescent="0.3">
      <c r="A24" s="53" t="s">
        <v>6</v>
      </c>
      <c r="B24" s="54">
        <f t="shared" si="0"/>
        <v>13</v>
      </c>
      <c r="C24" s="22"/>
      <c r="D24" s="55">
        <f t="shared" si="1"/>
        <v>10</v>
      </c>
      <c r="E24" s="22"/>
      <c r="F24" s="55">
        <f t="shared" si="2"/>
        <v>10</v>
      </c>
      <c r="G24" s="22"/>
      <c r="H24" s="55">
        <f t="shared" si="3"/>
        <v>14</v>
      </c>
      <c r="I24" s="22"/>
      <c r="J24" s="54">
        <f t="shared" si="4"/>
        <v>12</v>
      </c>
      <c r="K24" s="22"/>
      <c r="L24" s="55">
        <f t="shared" si="5"/>
        <v>9</v>
      </c>
      <c r="M24" s="22"/>
      <c r="N24" s="43">
        <f t="shared" si="6"/>
        <v>14</v>
      </c>
      <c r="O24" s="22"/>
      <c r="P24" s="54">
        <f t="shared" si="7"/>
        <v>11</v>
      </c>
      <c r="Q24" s="22"/>
      <c r="R24" s="54">
        <f t="shared" si="8"/>
        <v>15</v>
      </c>
      <c r="S24" s="22"/>
      <c r="T24" s="55">
        <f t="shared" si="9"/>
        <v>13</v>
      </c>
      <c r="U24" s="22"/>
      <c r="V24" s="55">
        <f t="shared" si="10"/>
        <v>10</v>
      </c>
      <c r="W24" s="22"/>
      <c r="X24" s="50">
        <f t="shared" si="11"/>
        <v>15</v>
      </c>
      <c r="Y24" s="22"/>
      <c r="Z24" s="53" t="s">
        <v>6</v>
      </c>
      <c r="AA24" s="53" t="s">
        <v>6</v>
      </c>
      <c r="AB24" s="54">
        <f t="shared" si="12"/>
        <v>12</v>
      </c>
      <c r="AC24" s="22"/>
      <c r="AD24" s="55">
        <f t="shared" si="13"/>
        <v>9</v>
      </c>
      <c r="AE24" s="22"/>
      <c r="AF24" s="55">
        <f t="shared" si="14"/>
        <v>9</v>
      </c>
      <c r="AG24" s="22"/>
      <c r="AH24" s="57"/>
      <c r="AI24" s="10"/>
      <c r="AJ24" s="51"/>
      <c r="AK24" s="10"/>
      <c r="AL24" s="57"/>
      <c r="AM24" s="10"/>
      <c r="AN24" s="86"/>
      <c r="AO24" s="10"/>
      <c r="AP24" s="51"/>
      <c r="AQ24" s="10"/>
      <c r="AR24" s="51"/>
      <c r="AS24" s="10"/>
      <c r="AT24" s="57"/>
      <c r="AU24" s="10"/>
      <c r="AV24" s="57"/>
      <c r="AW24" s="10"/>
      <c r="AX24" s="51"/>
      <c r="AY24" s="10"/>
      <c r="AZ24" s="88"/>
    </row>
    <row r="25" spans="1:52" ht="20.100000000000001" customHeight="1" thickBot="1" x14ac:dyDescent="0.3">
      <c r="A25" s="46" t="s">
        <v>0</v>
      </c>
      <c r="B25" s="58">
        <f t="shared" si="0"/>
        <v>14</v>
      </c>
      <c r="C25" s="10"/>
      <c r="D25" s="57">
        <f t="shared" si="1"/>
        <v>11</v>
      </c>
      <c r="E25" s="10"/>
      <c r="F25" s="51">
        <f t="shared" si="2"/>
        <v>11</v>
      </c>
      <c r="G25" s="407" t="s">
        <v>11</v>
      </c>
      <c r="H25" s="57">
        <f t="shared" si="3"/>
        <v>15</v>
      </c>
      <c r="I25" s="10"/>
      <c r="J25" s="51">
        <f t="shared" si="4"/>
        <v>13</v>
      </c>
      <c r="K25" s="10"/>
      <c r="L25" s="57">
        <f t="shared" si="5"/>
        <v>10</v>
      </c>
      <c r="M25" s="407" t="s">
        <v>11</v>
      </c>
      <c r="N25" s="43">
        <f t="shared" si="6"/>
        <v>15</v>
      </c>
      <c r="O25" s="10"/>
      <c r="P25" s="58">
        <f t="shared" si="7"/>
        <v>12</v>
      </c>
      <c r="Q25" s="10"/>
      <c r="R25" s="58">
        <f t="shared" si="8"/>
        <v>16</v>
      </c>
      <c r="S25" s="10"/>
      <c r="T25" s="51">
        <f t="shared" si="9"/>
        <v>14</v>
      </c>
      <c r="U25" s="410" t="s">
        <v>13</v>
      </c>
      <c r="V25" s="57">
        <f t="shared" si="10"/>
        <v>11</v>
      </c>
      <c r="W25" s="10"/>
      <c r="X25" s="50">
        <f t="shared" si="11"/>
        <v>16</v>
      </c>
      <c r="Y25" s="18" t="s">
        <v>24</v>
      </c>
      <c r="Z25" s="46" t="s">
        <v>0</v>
      </c>
      <c r="AA25" s="46" t="s">
        <v>0</v>
      </c>
      <c r="AB25" s="54">
        <f t="shared" si="12"/>
        <v>13</v>
      </c>
      <c r="AC25" s="22"/>
      <c r="AD25" s="55">
        <f t="shared" si="13"/>
        <v>10</v>
      </c>
      <c r="AE25" s="22"/>
      <c r="AF25" s="55">
        <f t="shared" si="14"/>
        <v>10</v>
      </c>
      <c r="AG25" s="22"/>
      <c r="AH25" s="57"/>
      <c r="AI25" s="10"/>
      <c r="AJ25" s="51"/>
      <c r="AK25" s="10"/>
      <c r="AL25" s="57"/>
      <c r="AM25" s="10"/>
      <c r="AN25" s="86"/>
      <c r="AO25" s="10"/>
      <c r="AP25" s="51"/>
      <c r="AQ25" s="10"/>
      <c r="AR25" s="51"/>
      <c r="AS25" s="10"/>
      <c r="AT25" s="57"/>
      <c r="AU25" s="10"/>
      <c r="AV25" s="57"/>
      <c r="AW25" s="10"/>
      <c r="AX25" s="51"/>
      <c r="AY25" s="10"/>
      <c r="AZ25" s="88"/>
    </row>
    <row r="26" spans="1:52" ht="20.100000000000001" customHeight="1" x14ac:dyDescent="0.25">
      <c r="A26" s="46" t="s">
        <v>1</v>
      </c>
      <c r="B26" s="58">
        <f t="shared" si="0"/>
        <v>15</v>
      </c>
      <c r="C26" s="10"/>
      <c r="D26" s="57">
        <f t="shared" si="1"/>
        <v>12</v>
      </c>
      <c r="E26" s="10"/>
      <c r="F26" s="51">
        <f t="shared" si="2"/>
        <v>12</v>
      </c>
      <c r="G26" s="408"/>
      <c r="H26" s="57">
        <f t="shared" si="3"/>
        <v>16</v>
      </c>
      <c r="I26" s="10"/>
      <c r="J26" s="51">
        <f t="shared" si="4"/>
        <v>14</v>
      </c>
      <c r="K26" s="10"/>
      <c r="L26" s="57">
        <f t="shared" si="5"/>
        <v>11</v>
      </c>
      <c r="M26" s="408"/>
      <c r="N26" s="58">
        <f t="shared" si="6"/>
        <v>16</v>
      </c>
      <c r="O26" s="10"/>
      <c r="P26" s="58">
        <f t="shared" si="7"/>
        <v>13</v>
      </c>
      <c r="Q26" s="10"/>
      <c r="R26" s="58">
        <f t="shared" si="8"/>
        <v>17</v>
      </c>
      <c r="S26" s="10"/>
      <c r="T26" s="51">
        <f t="shared" si="9"/>
        <v>15</v>
      </c>
      <c r="U26" s="411"/>
      <c r="V26" s="57">
        <f t="shared" si="10"/>
        <v>12</v>
      </c>
      <c r="W26" s="10"/>
      <c r="X26" s="50">
        <f t="shared" si="11"/>
        <v>17</v>
      </c>
      <c r="Y26" s="10"/>
      <c r="Z26" s="46" t="s">
        <v>1</v>
      </c>
      <c r="AA26" s="46" t="s">
        <v>1</v>
      </c>
      <c r="AB26" s="58">
        <f t="shared" si="12"/>
        <v>14</v>
      </c>
      <c r="AC26" s="10"/>
      <c r="AD26" s="57">
        <f t="shared" si="13"/>
        <v>11</v>
      </c>
      <c r="AE26" s="10"/>
      <c r="AF26" s="51">
        <f t="shared" si="14"/>
        <v>11</v>
      </c>
      <c r="AG26" s="407" t="s">
        <v>11</v>
      </c>
      <c r="AH26" s="57"/>
      <c r="AI26" s="10"/>
      <c r="AJ26" s="51"/>
      <c r="AK26" s="10"/>
      <c r="AL26" s="57"/>
      <c r="AM26" s="437"/>
      <c r="AN26" s="86"/>
      <c r="AO26" s="10"/>
      <c r="AP26" s="51"/>
      <c r="AQ26" s="10"/>
      <c r="AR26" s="51"/>
      <c r="AS26" s="10"/>
      <c r="AT26" s="51"/>
      <c r="AU26" s="440"/>
      <c r="AV26" s="57"/>
      <c r="AW26" s="10"/>
      <c r="AX26" s="51"/>
      <c r="AY26" s="10"/>
      <c r="AZ26" s="88"/>
    </row>
    <row r="27" spans="1:52" ht="20.100000000000001" customHeight="1" x14ac:dyDescent="0.25">
      <c r="A27" s="46" t="s">
        <v>2</v>
      </c>
      <c r="B27" s="58">
        <f t="shared" si="0"/>
        <v>16</v>
      </c>
      <c r="C27" s="10"/>
      <c r="D27" s="57">
        <f t="shared" si="1"/>
        <v>13</v>
      </c>
      <c r="E27" s="10"/>
      <c r="F27" s="51">
        <f t="shared" si="2"/>
        <v>13</v>
      </c>
      <c r="G27" s="408"/>
      <c r="H27" s="57">
        <f t="shared" si="3"/>
        <v>17</v>
      </c>
      <c r="I27" s="10"/>
      <c r="J27" s="51">
        <f t="shared" si="4"/>
        <v>15</v>
      </c>
      <c r="K27" s="10"/>
      <c r="L27" s="57">
        <f t="shared" si="5"/>
        <v>12</v>
      </c>
      <c r="M27" s="408"/>
      <c r="N27" s="58">
        <f t="shared" si="6"/>
        <v>17</v>
      </c>
      <c r="O27" s="10"/>
      <c r="P27" s="58">
        <f t="shared" si="7"/>
        <v>14</v>
      </c>
      <c r="Q27" s="10"/>
      <c r="R27" s="58">
        <f t="shared" si="8"/>
        <v>18</v>
      </c>
      <c r="S27" s="10"/>
      <c r="T27" s="51">
        <f t="shared" si="9"/>
        <v>16</v>
      </c>
      <c r="U27" s="411"/>
      <c r="V27" s="57">
        <f t="shared" si="10"/>
        <v>13</v>
      </c>
      <c r="W27" s="10"/>
      <c r="X27" s="50">
        <f t="shared" si="11"/>
        <v>18</v>
      </c>
      <c r="Y27" s="10"/>
      <c r="Z27" s="46" t="s">
        <v>2</v>
      </c>
      <c r="AA27" s="46" t="s">
        <v>2</v>
      </c>
      <c r="AB27" s="58">
        <f t="shared" si="12"/>
        <v>15</v>
      </c>
      <c r="AC27" s="10"/>
      <c r="AD27" s="57">
        <f t="shared" si="13"/>
        <v>12</v>
      </c>
      <c r="AE27" s="10"/>
      <c r="AF27" s="51">
        <f t="shared" si="14"/>
        <v>12</v>
      </c>
      <c r="AG27" s="408"/>
      <c r="AH27" s="57"/>
      <c r="AI27" s="10"/>
      <c r="AJ27" s="51"/>
      <c r="AK27" s="10"/>
      <c r="AL27" s="57"/>
      <c r="AM27" s="438"/>
      <c r="AN27" s="51"/>
      <c r="AO27" s="10"/>
      <c r="AP27" s="51"/>
      <c r="AQ27" s="10"/>
      <c r="AR27" s="51"/>
      <c r="AS27" s="10"/>
      <c r="AT27" s="51"/>
      <c r="AU27" s="441"/>
      <c r="AV27" s="57"/>
      <c r="AW27" s="10"/>
      <c r="AX27" s="51"/>
      <c r="AY27" s="10"/>
      <c r="AZ27" s="88"/>
    </row>
    <row r="28" spans="1:52" ht="20.100000000000001" customHeight="1" x14ac:dyDescent="0.25">
      <c r="A28" s="46" t="s">
        <v>3</v>
      </c>
      <c r="B28" s="58">
        <f t="shared" si="0"/>
        <v>17</v>
      </c>
      <c r="C28" s="10"/>
      <c r="D28" s="57">
        <f t="shared" si="1"/>
        <v>14</v>
      </c>
      <c r="E28" s="64" t="s">
        <v>37</v>
      </c>
      <c r="F28" s="51">
        <f t="shared" si="2"/>
        <v>14</v>
      </c>
      <c r="G28" s="408"/>
      <c r="H28" s="57">
        <f t="shared" si="3"/>
        <v>18</v>
      </c>
      <c r="I28" s="10"/>
      <c r="J28" s="51">
        <f t="shared" si="4"/>
        <v>16</v>
      </c>
      <c r="K28" s="10"/>
      <c r="L28" s="57">
        <f t="shared" si="5"/>
        <v>13</v>
      </c>
      <c r="M28" s="408"/>
      <c r="N28" s="58">
        <f t="shared" si="6"/>
        <v>18</v>
      </c>
      <c r="O28" s="10"/>
      <c r="P28" s="58">
        <f t="shared" si="7"/>
        <v>15</v>
      </c>
      <c r="Q28" s="10"/>
      <c r="R28" s="58">
        <f t="shared" si="8"/>
        <v>19</v>
      </c>
      <c r="S28" s="10"/>
      <c r="T28" s="51">
        <f t="shared" si="9"/>
        <v>17</v>
      </c>
      <c r="U28" s="411"/>
      <c r="V28" s="57">
        <f t="shared" si="10"/>
        <v>14</v>
      </c>
      <c r="W28" s="10"/>
      <c r="X28" s="50">
        <f t="shared" si="11"/>
        <v>19</v>
      </c>
      <c r="Y28" s="10"/>
      <c r="Z28" s="46" t="s">
        <v>3</v>
      </c>
      <c r="AA28" s="46" t="s">
        <v>3</v>
      </c>
      <c r="AB28" s="58">
        <f t="shared" si="12"/>
        <v>16</v>
      </c>
      <c r="AC28" s="10"/>
      <c r="AD28" s="57">
        <f t="shared" si="13"/>
        <v>13</v>
      </c>
      <c r="AE28" s="10"/>
      <c r="AF28" s="51">
        <f t="shared" si="14"/>
        <v>13</v>
      </c>
      <c r="AG28" s="408"/>
      <c r="AH28" s="57"/>
      <c r="AI28" s="10"/>
      <c r="AJ28" s="51"/>
      <c r="AK28" s="10"/>
      <c r="AL28" s="57"/>
      <c r="AM28" s="438"/>
      <c r="AN28" s="51"/>
      <c r="AO28" s="10"/>
      <c r="AP28" s="51"/>
      <c r="AQ28" s="10"/>
      <c r="AR28" s="51"/>
      <c r="AS28" s="10"/>
      <c r="AT28" s="51"/>
      <c r="AU28" s="441"/>
      <c r="AV28" s="57"/>
      <c r="AW28" s="10"/>
      <c r="AX28" s="51"/>
      <c r="AY28" s="10"/>
      <c r="AZ28" s="88"/>
    </row>
    <row r="29" spans="1:52" ht="20.100000000000001" customHeight="1" thickBot="1" x14ac:dyDescent="0.3">
      <c r="A29" s="46" t="s">
        <v>4</v>
      </c>
      <c r="B29" s="58">
        <f t="shared" si="0"/>
        <v>18</v>
      </c>
      <c r="C29" s="17" t="s">
        <v>15</v>
      </c>
      <c r="D29" s="57">
        <f t="shared" si="1"/>
        <v>15</v>
      </c>
      <c r="E29" s="11"/>
      <c r="F29" s="51">
        <f t="shared" si="2"/>
        <v>15</v>
      </c>
      <c r="G29" s="17" t="s">
        <v>15</v>
      </c>
      <c r="H29" s="60">
        <f t="shared" si="3"/>
        <v>19</v>
      </c>
      <c r="I29" s="24"/>
      <c r="J29" s="51">
        <f t="shared" si="4"/>
        <v>17</v>
      </c>
      <c r="K29" s="17" t="s">
        <v>15</v>
      </c>
      <c r="L29" s="60">
        <f t="shared" si="5"/>
        <v>14</v>
      </c>
      <c r="M29" s="24"/>
      <c r="N29" s="58">
        <f t="shared" si="6"/>
        <v>19</v>
      </c>
      <c r="O29" s="11" t="s">
        <v>15</v>
      </c>
      <c r="P29" s="58">
        <f t="shared" si="7"/>
        <v>16</v>
      </c>
      <c r="Q29" s="24"/>
      <c r="R29" s="58">
        <f t="shared" si="8"/>
        <v>20</v>
      </c>
      <c r="S29" s="11" t="s">
        <v>15</v>
      </c>
      <c r="T29" s="51">
        <f t="shared" si="9"/>
        <v>18</v>
      </c>
      <c r="U29" s="412"/>
      <c r="V29" s="57">
        <f t="shared" si="10"/>
        <v>15</v>
      </c>
      <c r="W29" s="11" t="s">
        <v>15</v>
      </c>
      <c r="X29" s="50">
        <f t="shared" si="11"/>
        <v>20</v>
      </c>
      <c r="Y29" s="10"/>
      <c r="Z29" s="46" t="s">
        <v>4</v>
      </c>
      <c r="AA29" s="46" t="s">
        <v>4</v>
      </c>
      <c r="AB29" s="58">
        <f t="shared" si="12"/>
        <v>17</v>
      </c>
      <c r="AC29" s="10"/>
      <c r="AD29" s="57">
        <f t="shared" si="13"/>
        <v>14</v>
      </c>
      <c r="AE29" s="64" t="s">
        <v>37</v>
      </c>
      <c r="AF29" s="51">
        <f t="shared" si="14"/>
        <v>14</v>
      </c>
      <c r="AG29" s="408"/>
      <c r="AH29" s="57"/>
      <c r="AI29" s="10"/>
      <c r="AJ29" s="51"/>
      <c r="AK29" s="10"/>
      <c r="AL29" s="57"/>
      <c r="AM29" s="439"/>
      <c r="AN29" s="51"/>
      <c r="AO29" s="10"/>
      <c r="AP29" s="51"/>
      <c r="AQ29" s="10"/>
      <c r="AR29" s="51"/>
      <c r="AS29" s="10"/>
      <c r="AT29" s="51"/>
      <c r="AU29" s="441"/>
      <c r="AV29" s="57"/>
      <c r="AW29" s="10"/>
      <c r="AX29" s="51"/>
      <c r="AY29" s="10"/>
      <c r="AZ29" s="88"/>
    </row>
    <row r="30" spans="1:52" ht="20.100000000000001" customHeight="1" thickBot="1" x14ac:dyDescent="0.3">
      <c r="A30" s="53" t="s">
        <v>5</v>
      </c>
      <c r="B30" s="54">
        <f t="shared" si="0"/>
        <v>19</v>
      </c>
      <c r="C30" s="22"/>
      <c r="D30" s="55">
        <f t="shared" si="1"/>
        <v>16</v>
      </c>
      <c r="E30" s="22"/>
      <c r="F30" s="55">
        <f t="shared" si="2"/>
        <v>16</v>
      </c>
      <c r="G30" s="22"/>
      <c r="H30" s="55">
        <f t="shared" si="3"/>
        <v>20</v>
      </c>
      <c r="I30" s="22"/>
      <c r="J30" s="54">
        <f t="shared" si="4"/>
        <v>18</v>
      </c>
      <c r="K30" s="22"/>
      <c r="L30" s="55">
        <f t="shared" si="5"/>
        <v>15</v>
      </c>
      <c r="M30" s="22"/>
      <c r="N30" s="54">
        <f t="shared" si="6"/>
        <v>20</v>
      </c>
      <c r="O30" s="22"/>
      <c r="P30" s="54">
        <f t="shared" si="7"/>
        <v>17</v>
      </c>
      <c r="Q30" s="22"/>
      <c r="R30" s="43">
        <f t="shared" si="8"/>
        <v>21</v>
      </c>
      <c r="S30" s="22"/>
      <c r="T30" s="55">
        <f t="shared" si="9"/>
        <v>19</v>
      </c>
      <c r="U30" s="22"/>
      <c r="V30" s="55">
        <f t="shared" si="10"/>
        <v>16</v>
      </c>
      <c r="W30" s="22"/>
      <c r="X30" s="50">
        <f t="shared" si="11"/>
        <v>21</v>
      </c>
      <c r="Y30" s="22"/>
      <c r="Z30" s="53" t="s">
        <v>5</v>
      </c>
      <c r="AA30" s="53" t="s">
        <v>5</v>
      </c>
      <c r="AB30" s="58">
        <f t="shared" si="12"/>
        <v>18</v>
      </c>
      <c r="AC30" s="17" t="s">
        <v>15</v>
      </c>
      <c r="AD30" s="57">
        <f t="shared" si="13"/>
        <v>15</v>
      </c>
      <c r="AE30" s="11"/>
      <c r="AF30" s="51">
        <f t="shared" si="14"/>
        <v>15</v>
      </c>
      <c r="AG30" s="17" t="s">
        <v>15</v>
      </c>
      <c r="AH30" s="60"/>
      <c r="AI30" s="90"/>
      <c r="AJ30" s="51"/>
      <c r="AK30" s="17"/>
      <c r="AL30" s="60"/>
      <c r="AM30" s="90"/>
      <c r="AN30" s="51"/>
      <c r="AO30" s="11"/>
      <c r="AP30" s="51"/>
      <c r="AQ30" s="90"/>
      <c r="AR30" s="51"/>
      <c r="AS30" s="11"/>
      <c r="AT30" s="51"/>
      <c r="AU30" s="442"/>
      <c r="AV30" s="57"/>
      <c r="AW30" s="11"/>
      <c r="AX30" s="51"/>
      <c r="AY30" s="10"/>
      <c r="AZ30" s="88"/>
    </row>
    <row r="31" spans="1:52" ht="20.100000000000001" customHeight="1" thickBot="1" x14ac:dyDescent="0.3">
      <c r="A31" s="53" t="s">
        <v>6</v>
      </c>
      <c r="B31" s="54">
        <f t="shared" si="0"/>
        <v>20</v>
      </c>
      <c r="C31" s="22"/>
      <c r="D31" s="55">
        <f t="shared" si="1"/>
        <v>17</v>
      </c>
      <c r="E31" s="22"/>
      <c r="F31" s="55">
        <f t="shared" si="2"/>
        <v>17</v>
      </c>
      <c r="G31" s="22"/>
      <c r="H31" s="55">
        <f t="shared" si="3"/>
        <v>21</v>
      </c>
      <c r="I31" s="22"/>
      <c r="J31" s="54">
        <f t="shared" si="4"/>
        <v>19</v>
      </c>
      <c r="K31" s="22"/>
      <c r="L31" s="61">
        <f t="shared" si="5"/>
        <v>16</v>
      </c>
      <c r="M31" s="23"/>
      <c r="N31" s="54">
        <f t="shared" si="6"/>
        <v>21</v>
      </c>
      <c r="O31" s="22"/>
      <c r="P31" s="54">
        <f t="shared" si="7"/>
        <v>18</v>
      </c>
      <c r="Q31" s="22"/>
      <c r="R31" s="43">
        <f t="shared" si="8"/>
        <v>22</v>
      </c>
      <c r="S31" s="22"/>
      <c r="T31" s="55">
        <f t="shared" si="9"/>
        <v>20</v>
      </c>
      <c r="U31" s="22"/>
      <c r="V31" s="55">
        <f t="shared" si="10"/>
        <v>17</v>
      </c>
      <c r="W31" s="22"/>
      <c r="X31" s="50">
        <f t="shared" si="11"/>
        <v>22</v>
      </c>
      <c r="Y31" s="22"/>
      <c r="Z31" s="53" t="s">
        <v>6</v>
      </c>
      <c r="AA31" s="53" t="s">
        <v>6</v>
      </c>
      <c r="AB31" s="54">
        <f t="shared" si="12"/>
        <v>19</v>
      </c>
      <c r="AC31" s="22"/>
      <c r="AD31" s="55">
        <f t="shared" si="13"/>
        <v>16</v>
      </c>
      <c r="AE31" s="22"/>
      <c r="AF31" s="55">
        <f t="shared" si="14"/>
        <v>16</v>
      </c>
      <c r="AG31" s="22"/>
      <c r="AH31" s="57"/>
      <c r="AI31" s="10"/>
      <c r="AJ31" s="51"/>
      <c r="AK31" s="10"/>
      <c r="AL31" s="57"/>
      <c r="AM31" s="10"/>
      <c r="AN31" s="51"/>
      <c r="AO31" s="10"/>
      <c r="AP31" s="51"/>
      <c r="AQ31" s="10"/>
      <c r="AR31" s="86"/>
      <c r="AS31" s="10"/>
      <c r="AT31" s="57"/>
      <c r="AU31" s="10"/>
      <c r="AV31" s="57"/>
      <c r="AW31" s="10"/>
      <c r="AX31" s="51"/>
      <c r="AY31" s="10"/>
      <c r="AZ31" s="88"/>
    </row>
    <row r="32" spans="1:52" ht="20.100000000000001" customHeight="1" thickBot="1" x14ac:dyDescent="0.3">
      <c r="A32" s="46" t="s">
        <v>0</v>
      </c>
      <c r="B32" s="58">
        <f t="shared" si="0"/>
        <v>21</v>
      </c>
      <c r="C32" s="404" t="s">
        <v>12</v>
      </c>
      <c r="D32" s="57">
        <f t="shared" si="1"/>
        <v>18</v>
      </c>
      <c r="E32" s="413" t="s">
        <v>10</v>
      </c>
      <c r="F32" s="51">
        <f t="shared" si="2"/>
        <v>18</v>
      </c>
      <c r="G32" s="10"/>
      <c r="H32" s="57">
        <f t="shared" si="3"/>
        <v>22</v>
      </c>
      <c r="I32" s="10"/>
      <c r="J32" s="51">
        <f t="shared" si="4"/>
        <v>20</v>
      </c>
      <c r="K32" s="413" t="s">
        <v>10</v>
      </c>
      <c r="L32" s="61">
        <f t="shared" si="5"/>
        <v>17</v>
      </c>
      <c r="M32" s="23" t="s">
        <v>21</v>
      </c>
      <c r="N32" s="58">
        <f t="shared" si="6"/>
        <v>22</v>
      </c>
      <c r="O32" s="10"/>
      <c r="P32" s="58">
        <f t="shared" si="7"/>
        <v>19</v>
      </c>
      <c r="Q32" s="413" t="s">
        <v>10</v>
      </c>
      <c r="R32" s="43">
        <f t="shared" si="8"/>
        <v>23</v>
      </c>
      <c r="S32" s="24"/>
      <c r="T32" s="51">
        <f t="shared" si="9"/>
        <v>21</v>
      </c>
      <c r="U32" s="10"/>
      <c r="V32" s="57">
        <f t="shared" si="10"/>
        <v>18</v>
      </c>
      <c r="W32" s="413" t="s">
        <v>10</v>
      </c>
      <c r="X32" s="50">
        <f t="shared" si="11"/>
        <v>23</v>
      </c>
      <c r="Y32" s="10"/>
      <c r="Z32" s="46" t="s">
        <v>0</v>
      </c>
      <c r="AA32" s="46" t="s">
        <v>0</v>
      </c>
      <c r="AB32" s="54">
        <f t="shared" si="12"/>
        <v>20</v>
      </c>
      <c r="AC32" s="22"/>
      <c r="AD32" s="55">
        <f t="shared" si="13"/>
        <v>17</v>
      </c>
      <c r="AE32" s="22"/>
      <c r="AF32" s="55">
        <f t="shared" si="14"/>
        <v>17</v>
      </c>
      <c r="AG32" s="22"/>
      <c r="AH32" s="57"/>
      <c r="AI32" s="10"/>
      <c r="AJ32" s="51"/>
      <c r="AK32" s="10"/>
      <c r="AL32" s="57"/>
      <c r="AM32" s="10"/>
      <c r="AN32" s="51"/>
      <c r="AO32" s="10"/>
      <c r="AP32" s="51"/>
      <c r="AQ32" s="10"/>
      <c r="AR32" s="86"/>
      <c r="AS32" s="10"/>
      <c r="AT32" s="57"/>
      <c r="AU32" s="10"/>
      <c r="AV32" s="57"/>
      <c r="AW32" s="10"/>
      <c r="AX32" s="51"/>
      <c r="AY32" s="10"/>
      <c r="AZ32" s="88"/>
    </row>
    <row r="33" spans="1:52" ht="13.5" customHeight="1" thickBot="1" x14ac:dyDescent="0.3">
      <c r="A33" s="46" t="s">
        <v>1</v>
      </c>
      <c r="B33" s="58">
        <f t="shared" si="0"/>
        <v>22</v>
      </c>
      <c r="C33" s="405"/>
      <c r="D33" s="57">
        <f t="shared" si="1"/>
        <v>19</v>
      </c>
      <c r="E33" s="414"/>
      <c r="F33" s="51">
        <f t="shared" si="2"/>
        <v>19</v>
      </c>
      <c r="G33" s="10"/>
      <c r="H33" s="57">
        <f t="shared" si="3"/>
        <v>23</v>
      </c>
      <c r="I33" s="10"/>
      <c r="J33" s="51">
        <f t="shared" si="4"/>
        <v>21</v>
      </c>
      <c r="K33" s="414"/>
      <c r="L33" s="57">
        <f t="shared" si="5"/>
        <v>18</v>
      </c>
      <c r="M33" s="10"/>
      <c r="N33" s="58">
        <f t="shared" si="6"/>
        <v>23</v>
      </c>
      <c r="O33" s="10"/>
      <c r="P33" s="58">
        <f t="shared" si="7"/>
        <v>20</v>
      </c>
      <c r="Q33" s="414"/>
      <c r="R33" s="43">
        <f t="shared" si="8"/>
        <v>24</v>
      </c>
      <c r="S33" s="19" t="s">
        <v>23</v>
      </c>
      <c r="T33" s="51">
        <f t="shared" si="9"/>
        <v>22</v>
      </c>
      <c r="U33" s="10"/>
      <c r="V33" s="57">
        <f t="shared" si="10"/>
        <v>19</v>
      </c>
      <c r="W33" s="414"/>
      <c r="X33" s="50">
        <f t="shared" si="11"/>
        <v>24</v>
      </c>
      <c r="Y33" s="10"/>
      <c r="Z33" s="46" t="s">
        <v>1</v>
      </c>
      <c r="AA33" s="46" t="s">
        <v>1</v>
      </c>
      <c r="AB33" s="58">
        <f t="shared" si="12"/>
        <v>21</v>
      </c>
      <c r="AC33" s="404" t="s">
        <v>12</v>
      </c>
      <c r="AD33" s="57">
        <f t="shared" si="13"/>
        <v>18</v>
      </c>
      <c r="AE33" s="413" t="s">
        <v>10</v>
      </c>
      <c r="AF33" s="51">
        <f t="shared" si="14"/>
        <v>18</v>
      </c>
      <c r="AG33" s="10"/>
      <c r="AH33" s="57"/>
      <c r="AI33" s="10"/>
      <c r="AJ33" s="51"/>
      <c r="AK33" s="437"/>
      <c r="AL33" s="57"/>
      <c r="AM33" s="10"/>
      <c r="AN33" s="51"/>
      <c r="AO33" s="10"/>
      <c r="AP33" s="51"/>
      <c r="AQ33" s="437"/>
      <c r="AR33" s="86"/>
      <c r="AS33" s="90"/>
      <c r="AT33" s="51"/>
      <c r="AU33" s="10"/>
      <c r="AV33" s="57"/>
      <c r="AW33" s="437"/>
      <c r="AX33" s="51"/>
      <c r="AY33" s="10"/>
      <c r="AZ33" s="88"/>
    </row>
    <row r="34" spans="1:52" ht="13.8" thickBot="1" x14ac:dyDescent="0.3">
      <c r="A34" s="46" t="s">
        <v>2</v>
      </c>
      <c r="B34" s="58">
        <f t="shared" si="0"/>
        <v>23</v>
      </c>
      <c r="C34" s="405"/>
      <c r="D34" s="57">
        <f t="shared" si="1"/>
        <v>20</v>
      </c>
      <c r="E34" s="414"/>
      <c r="F34" s="43">
        <f t="shared" si="2"/>
        <v>20</v>
      </c>
      <c r="G34" s="14" t="s">
        <v>9</v>
      </c>
      <c r="H34" s="57">
        <f t="shared" si="3"/>
        <v>24</v>
      </c>
      <c r="I34" s="10"/>
      <c r="J34" s="51">
        <f t="shared" si="4"/>
        <v>22</v>
      </c>
      <c r="K34" s="414"/>
      <c r="L34" s="57">
        <f t="shared" si="5"/>
        <v>19</v>
      </c>
      <c r="M34" s="10"/>
      <c r="N34" s="58">
        <f t="shared" si="6"/>
        <v>24</v>
      </c>
      <c r="O34" s="10"/>
      <c r="P34" s="58">
        <f t="shared" si="7"/>
        <v>21</v>
      </c>
      <c r="Q34" s="414"/>
      <c r="R34" s="43">
        <f t="shared" si="8"/>
        <v>25</v>
      </c>
      <c r="S34" s="10"/>
      <c r="T34" s="51">
        <f t="shared" si="9"/>
        <v>23</v>
      </c>
      <c r="U34" s="10"/>
      <c r="V34" s="57">
        <f t="shared" si="10"/>
        <v>20</v>
      </c>
      <c r="W34" s="414"/>
      <c r="X34" s="50">
        <f t="shared" si="11"/>
        <v>25</v>
      </c>
      <c r="Y34" s="18" t="s">
        <v>25</v>
      </c>
      <c r="Z34" s="46" t="s">
        <v>2</v>
      </c>
      <c r="AA34" s="46" t="s">
        <v>2</v>
      </c>
      <c r="AB34" s="58">
        <f t="shared" si="12"/>
        <v>22</v>
      </c>
      <c r="AC34" s="405"/>
      <c r="AD34" s="57">
        <f t="shared" si="13"/>
        <v>19</v>
      </c>
      <c r="AE34" s="414"/>
      <c r="AF34" s="51">
        <f t="shared" si="14"/>
        <v>19</v>
      </c>
      <c r="AG34" s="10"/>
      <c r="AH34" s="57"/>
      <c r="AI34" s="10"/>
      <c r="AJ34" s="51"/>
      <c r="AK34" s="438"/>
      <c r="AL34" s="57"/>
      <c r="AM34" s="10"/>
      <c r="AN34" s="51"/>
      <c r="AO34" s="10"/>
      <c r="AP34" s="51"/>
      <c r="AQ34" s="438"/>
      <c r="AR34" s="86"/>
      <c r="AS34" s="90"/>
      <c r="AT34" s="51"/>
      <c r="AU34" s="10"/>
      <c r="AV34" s="57"/>
      <c r="AW34" s="438"/>
      <c r="AX34" s="51"/>
      <c r="AY34" s="10"/>
      <c r="AZ34" s="88"/>
    </row>
    <row r="35" spans="1:52" ht="13.8" thickBot="1" x14ac:dyDescent="0.3">
      <c r="A35" s="46" t="s">
        <v>3</v>
      </c>
      <c r="B35" s="58">
        <f t="shared" si="0"/>
        <v>24</v>
      </c>
      <c r="C35" s="405"/>
      <c r="D35" s="57">
        <f t="shared" si="1"/>
        <v>21</v>
      </c>
      <c r="E35" s="414"/>
      <c r="F35" s="43">
        <f t="shared" si="2"/>
        <v>21</v>
      </c>
      <c r="G35" s="21" t="s">
        <v>18</v>
      </c>
      <c r="H35" s="57">
        <f t="shared" si="3"/>
        <v>25</v>
      </c>
      <c r="I35" s="10"/>
      <c r="J35" s="51">
        <f t="shared" si="4"/>
        <v>23</v>
      </c>
      <c r="K35" s="415"/>
      <c r="L35" s="57">
        <f t="shared" si="5"/>
        <v>20</v>
      </c>
      <c r="M35" s="10"/>
      <c r="N35" s="58">
        <f t="shared" si="6"/>
        <v>25</v>
      </c>
      <c r="O35" s="10"/>
      <c r="P35" s="58">
        <f t="shared" si="7"/>
        <v>22</v>
      </c>
      <c r="Q35" s="414"/>
      <c r="R35" s="43">
        <f t="shared" si="8"/>
        <v>26</v>
      </c>
      <c r="S35" s="10"/>
      <c r="T35" s="51">
        <f t="shared" si="9"/>
        <v>24</v>
      </c>
      <c r="U35" s="10"/>
      <c r="V35" s="57">
        <f t="shared" si="10"/>
        <v>21</v>
      </c>
      <c r="W35" s="415"/>
      <c r="X35" s="50">
        <f t="shared" si="11"/>
        <v>26</v>
      </c>
      <c r="Y35" s="18" t="s">
        <v>26</v>
      </c>
      <c r="Z35" s="46" t="s">
        <v>3</v>
      </c>
      <c r="AA35" s="46" t="s">
        <v>3</v>
      </c>
      <c r="AB35" s="58">
        <f t="shared" si="12"/>
        <v>23</v>
      </c>
      <c r="AC35" s="405"/>
      <c r="AD35" s="57">
        <f t="shared" si="13"/>
        <v>20</v>
      </c>
      <c r="AE35" s="414"/>
      <c r="AF35" s="43">
        <f t="shared" si="14"/>
        <v>20</v>
      </c>
      <c r="AG35" s="14" t="s">
        <v>9</v>
      </c>
      <c r="AH35" s="57"/>
      <c r="AI35" s="10"/>
      <c r="AJ35" s="51"/>
      <c r="AK35" s="438"/>
      <c r="AL35" s="57"/>
      <c r="AM35" s="10"/>
      <c r="AN35" s="51"/>
      <c r="AO35" s="10"/>
      <c r="AP35" s="51"/>
      <c r="AQ35" s="438"/>
      <c r="AR35" s="86"/>
      <c r="AS35" s="10"/>
      <c r="AT35" s="51"/>
      <c r="AU35" s="10"/>
      <c r="AV35" s="57"/>
      <c r="AW35" s="438"/>
      <c r="AX35" s="51"/>
      <c r="AY35" s="10"/>
      <c r="AZ35" s="88"/>
    </row>
    <row r="36" spans="1:52" ht="13.8" thickBot="1" x14ac:dyDescent="0.3">
      <c r="A36" s="46" t="s">
        <v>4</v>
      </c>
      <c r="B36" s="58">
        <f t="shared" si="0"/>
        <v>25</v>
      </c>
      <c r="C36" s="14" t="s">
        <v>9</v>
      </c>
      <c r="D36" s="57">
        <f t="shared" si="1"/>
        <v>22</v>
      </c>
      <c r="E36" s="415"/>
      <c r="F36" s="43">
        <f t="shared" si="2"/>
        <v>22</v>
      </c>
      <c r="G36" s="24"/>
      <c r="H36" s="59">
        <f t="shared" si="3"/>
        <v>26</v>
      </c>
      <c r="I36" s="10"/>
      <c r="J36" s="51">
        <f t="shared" si="4"/>
        <v>24</v>
      </c>
      <c r="K36" s="14" t="s">
        <v>9</v>
      </c>
      <c r="L36" s="57">
        <f t="shared" si="5"/>
        <v>21</v>
      </c>
      <c r="M36" s="10"/>
      <c r="N36" s="58">
        <f t="shared" si="6"/>
        <v>26</v>
      </c>
      <c r="O36" s="14" t="s">
        <v>9</v>
      </c>
      <c r="P36" s="58">
        <f t="shared" si="7"/>
        <v>23</v>
      </c>
      <c r="Q36" s="415"/>
      <c r="R36" s="43">
        <f t="shared" si="8"/>
        <v>27</v>
      </c>
      <c r="S36" s="14" t="s">
        <v>9</v>
      </c>
      <c r="T36" s="51">
        <f t="shared" si="9"/>
        <v>25</v>
      </c>
      <c r="U36" s="10"/>
      <c r="V36" s="57">
        <f t="shared" si="10"/>
        <v>22</v>
      </c>
      <c r="W36" s="14" t="s">
        <v>9</v>
      </c>
      <c r="X36" s="50">
        <f t="shared" si="11"/>
        <v>27</v>
      </c>
      <c r="Y36" s="56"/>
      <c r="Z36" s="46" t="s">
        <v>4</v>
      </c>
      <c r="AA36" s="46" t="s">
        <v>4</v>
      </c>
      <c r="AB36" s="58">
        <f t="shared" si="12"/>
        <v>24</v>
      </c>
      <c r="AC36" s="405"/>
      <c r="AD36" s="57">
        <f t="shared" si="13"/>
        <v>21</v>
      </c>
      <c r="AE36" s="414"/>
      <c r="AF36" s="43">
        <f t="shared" si="14"/>
        <v>21</v>
      </c>
      <c r="AG36" s="21" t="s">
        <v>18</v>
      </c>
      <c r="AH36" s="57"/>
      <c r="AI36" s="10"/>
      <c r="AJ36" s="51"/>
      <c r="AK36" s="439"/>
      <c r="AL36" s="57"/>
      <c r="AM36" s="10"/>
      <c r="AN36" s="51"/>
      <c r="AO36" s="10"/>
      <c r="AP36" s="51"/>
      <c r="AQ36" s="438"/>
      <c r="AR36" s="86"/>
      <c r="AS36" s="10"/>
      <c r="AT36" s="51"/>
      <c r="AU36" s="10"/>
      <c r="AV36" s="57"/>
      <c r="AW36" s="439"/>
      <c r="AX36" s="51"/>
      <c r="AY36" s="10"/>
      <c r="AZ36" s="88"/>
    </row>
    <row r="37" spans="1:52" ht="13.8" thickBot="1" x14ac:dyDescent="0.3">
      <c r="A37" s="53" t="s">
        <v>5</v>
      </c>
      <c r="B37" s="54">
        <f t="shared" si="0"/>
        <v>26</v>
      </c>
      <c r="C37" s="22"/>
      <c r="D37" s="55">
        <f t="shared" si="1"/>
        <v>23</v>
      </c>
      <c r="E37" s="22"/>
      <c r="F37" s="43">
        <f t="shared" si="2"/>
        <v>23</v>
      </c>
      <c r="G37" s="22"/>
      <c r="H37" s="61">
        <f t="shared" si="3"/>
        <v>27</v>
      </c>
      <c r="I37" s="23" t="s">
        <v>19</v>
      </c>
      <c r="J37" s="54">
        <f t="shared" si="4"/>
        <v>25</v>
      </c>
      <c r="K37" s="22"/>
      <c r="L37" s="43">
        <f t="shared" si="5"/>
        <v>22</v>
      </c>
      <c r="M37" s="22"/>
      <c r="N37" s="54">
        <f t="shared" si="6"/>
        <v>27</v>
      </c>
      <c r="O37" s="22"/>
      <c r="P37" s="54">
        <f t="shared" si="7"/>
        <v>24</v>
      </c>
      <c r="Q37" s="22"/>
      <c r="R37" s="43">
        <f t="shared" si="8"/>
        <v>28</v>
      </c>
      <c r="S37" s="22"/>
      <c r="T37" s="55">
        <f t="shared" si="9"/>
        <v>26</v>
      </c>
      <c r="U37" s="22"/>
      <c r="V37" s="55">
        <f t="shared" si="10"/>
        <v>23</v>
      </c>
      <c r="W37" s="22"/>
      <c r="X37" s="50">
        <f t="shared" si="11"/>
        <v>28</v>
      </c>
      <c r="Y37" s="22"/>
      <c r="Z37" s="53" t="s">
        <v>5</v>
      </c>
      <c r="AA37" s="53" t="s">
        <v>5</v>
      </c>
      <c r="AB37" s="58">
        <f t="shared" si="12"/>
        <v>25</v>
      </c>
      <c r="AC37" s="14" t="s">
        <v>9</v>
      </c>
      <c r="AD37" s="57">
        <f t="shared" si="13"/>
        <v>22</v>
      </c>
      <c r="AE37" s="415"/>
      <c r="AF37" s="43">
        <f t="shared" si="14"/>
        <v>22</v>
      </c>
      <c r="AG37" s="24"/>
      <c r="AH37" s="59"/>
      <c r="AI37" s="10"/>
      <c r="AJ37" s="51"/>
      <c r="AK37" s="11"/>
      <c r="AL37" s="57"/>
      <c r="AM37" s="10"/>
      <c r="AN37" s="51"/>
      <c r="AO37" s="11"/>
      <c r="AP37" s="51"/>
      <c r="AQ37" s="439"/>
      <c r="AR37" s="86"/>
      <c r="AS37" s="11"/>
      <c r="AT37" s="51"/>
      <c r="AU37" s="10"/>
      <c r="AV37" s="57"/>
      <c r="AW37" s="11"/>
      <c r="AX37" s="51"/>
      <c r="AY37" s="10"/>
      <c r="AZ37" s="88"/>
    </row>
    <row r="38" spans="1:52" ht="13.8" thickBot="1" x14ac:dyDescent="0.3">
      <c r="A38" s="53" t="s">
        <v>6</v>
      </c>
      <c r="B38" s="54">
        <f t="shared" si="0"/>
        <v>27</v>
      </c>
      <c r="C38" s="22"/>
      <c r="D38" s="55">
        <f>IF(AND(44&gt;0,D37&lt;$F$2),D37+1,0)</f>
        <v>24</v>
      </c>
      <c r="E38" s="22"/>
      <c r="F38" s="43">
        <f t="shared" si="2"/>
        <v>24</v>
      </c>
      <c r="G38" s="22"/>
      <c r="H38" s="55">
        <f t="shared" si="3"/>
        <v>28</v>
      </c>
      <c r="I38" s="22"/>
      <c r="J38" s="54">
        <f t="shared" si="4"/>
        <v>26</v>
      </c>
      <c r="K38" s="22"/>
      <c r="L38" s="43">
        <f t="shared" si="5"/>
        <v>23</v>
      </c>
      <c r="M38" s="22"/>
      <c r="N38" s="54">
        <f t="shared" si="6"/>
        <v>28</v>
      </c>
      <c r="O38" s="22"/>
      <c r="P38" s="54">
        <f t="shared" si="7"/>
        <v>25</v>
      </c>
      <c r="Q38" s="22"/>
      <c r="R38" s="43">
        <f t="shared" si="8"/>
        <v>29</v>
      </c>
      <c r="S38" s="22"/>
      <c r="T38" s="55">
        <f t="shared" si="9"/>
        <v>27</v>
      </c>
      <c r="U38" s="22"/>
      <c r="V38" s="55">
        <f t="shared" si="10"/>
        <v>24</v>
      </c>
      <c r="W38" s="22"/>
      <c r="X38" s="50">
        <f t="shared" si="11"/>
        <v>29</v>
      </c>
      <c r="Y38" s="22"/>
      <c r="Z38" s="53" t="s">
        <v>6</v>
      </c>
      <c r="AA38" s="53" t="s">
        <v>6</v>
      </c>
      <c r="AB38" s="54">
        <f t="shared" si="12"/>
        <v>26</v>
      </c>
      <c r="AC38" s="22"/>
      <c r="AD38" s="55">
        <f t="shared" si="13"/>
        <v>23</v>
      </c>
      <c r="AE38" s="22"/>
      <c r="AF38" s="43">
        <f t="shared" si="14"/>
        <v>23</v>
      </c>
      <c r="AG38" s="22"/>
      <c r="AH38" s="57"/>
      <c r="AI38" s="10"/>
      <c r="AJ38" s="51"/>
      <c r="AK38" s="10"/>
      <c r="AL38" s="86"/>
      <c r="AM38" s="10"/>
      <c r="AN38" s="51"/>
      <c r="AO38" s="10"/>
      <c r="AP38" s="51"/>
      <c r="AQ38" s="10"/>
      <c r="AR38" s="86"/>
      <c r="AS38" s="10"/>
      <c r="AT38" s="57"/>
      <c r="AU38" s="10"/>
      <c r="AV38" s="57"/>
      <c r="AW38" s="10"/>
      <c r="AX38" s="51"/>
      <c r="AY38" s="10"/>
      <c r="AZ38" s="88"/>
    </row>
    <row r="39" spans="1:52" ht="13.8" thickBot="1" x14ac:dyDescent="0.3">
      <c r="A39" s="46" t="s">
        <v>0</v>
      </c>
      <c r="B39" s="58">
        <f t="shared" si="0"/>
        <v>28</v>
      </c>
      <c r="C39" s="10"/>
      <c r="D39" s="57">
        <f t="shared" ref="D39:D44" si="15">IF(AND(D38&gt;0,D38&lt;$F$2),D38+1,0)</f>
        <v>25</v>
      </c>
      <c r="E39" s="10"/>
      <c r="F39" s="43">
        <f t="shared" si="2"/>
        <v>25</v>
      </c>
      <c r="G39" s="24"/>
      <c r="H39" s="59">
        <f t="shared" si="3"/>
        <v>29</v>
      </c>
      <c r="I39" s="10"/>
      <c r="J39" s="51">
        <f t="shared" si="4"/>
        <v>27</v>
      </c>
      <c r="K39" s="10"/>
      <c r="L39" s="43">
        <f t="shared" si="5"/>
        <v>24</v>
      </c>
      <c r="M39" s="10"/>
      <c r="N39" s="58">
        <f t="shared" si="6"/>
        <v>29</v>
      </c>
      <c r="O39" s="10"/>
      <c r="P39" s="58">
        <f t="shared" si="7"/>
        <v>26</v>
      </c>
      <c r="Q39" s="10"/>
      <c r="R39" s="43">
        <f t="shared" si="8"/>
        <v>30</v>
      </c>
      <c r="S39" s="10"/>
      <c r="T39" s="51">
        <f t="shared" si="9"/>
        <v>28</v>
      </c>
      <c r="U39" s="10"/>
      <c r="V39" s="57">
        <f t="shared" si="10"/>
        <v>25</v>
      </c>
      <c r="W39" s="10"/>
      <c r="X39" s="50">
        <f t="shared" si="11"/>
        <v>30</v>
      </c>
      <c r="Y39" s="10"/>
      <c r="Z39" s="46" t="s">
        <v>0</v>
      </c>
      <c r="AA39" s="46" t="s">
        <v>0</v>
      </c>
      <c r="AB39" s="54">
        <f t="shared" si="12"/>
        <v>27</v>
      </c>
      <c r="AC39" s="22"/>
      <c r="AD39" s="55">
        <f>IF(AND(44&gt;0,AD38&lt;$F$2),AD38+1,0)</f>
        <v>24</v>
      </c>
      <c r="AE39" s="22"/>
      <c r="AF39" s="43">
        <f t="shared" si="14"/>
        <v>24</v>
      </c>
      <c r="AG39" s="22"/>
      <c r="AH39" s="57"/>
      <c r="AI39" s="10"/>
      <c r="AJ39" s="51"/>
      <c r="AK39" s="10"/>
      <c r="AL39" s="86"/>
      <c r="AM39" s="10"/>
      <c r="AN39" s="51"/>
      <c r="AO39" s="10"/>
      <c r="AP39" s="51"/>
      <c r="AQ39" s="10"/>
      <c r="AR39" s="86"/>
      <c r="AS39" s="10"/>
      <c r="AT39" s="57"/>
      <c r="AU39" s="10"/>
      <c r="AV39" s="57"/>
      <c r="AW39" s="10"/>
      <c r="AX39" s="51"/>
      <c r="AY39" s="10"/>
      <c r="AZ39" s="88"/>
    </row>
    <row r="40" spans="1:52" ht="13.8" thickBot="1" x14ac:dyDescent="0.3">
      <c r="A40" s="46" t="s">
        <v>1</v>
      </c>
      <c r="B40" s="58">
        <f t="shared" si="0"/>
        <v>29</v>
      </c>
      <c r="C40" s="10"/>
      <c r="D40" s="57">
        <f t="shared" si="15"/>
        <v>26</v>
      </c>
      <c r="E40" s="10"/>
      <c r="F40" s="43">
        <f t="shared" si="2"/>
        <v>26</v>
      </c>
      <c r="G40" s="24"/>
      <c r="H40" s="59">
        <f t="shared" si="3"/>
        <v>30</v>
      </c>
      <c r="I40" s="10"/>
      <c r="J40" s="51">
        <f t="shared" si="4"/>
        <v>28</v>
      </c>
      <c r="K40" s="10"/>
      <c r="L40" s="43">
        <f t="shared" si="5"/>
        <v>25</v>
      </c>
      <c r="M40" s="10"/>
      <c r="N40" s="58">
        <f t="shared" si="6"/>
        <v>30</v>
      </c>
      <c r="O40" s="10"/>
      <c r="P40" s="58">
        <f t="shared" si="7"/>
        <v>27</v>
      </c>
      <c r="Q40" s="10"/>
      <c r="R40" s="58">
        <f t="shared" si="8"/>
        <v>0</v>
      </c>
      <c r="S40" s="10"/>
      <c r="T40" s="51">
        <f t="shared" si="9"/>
        <v>29</v>
      </c>
      <c r="U40" s="10"/>
      <c r="V40" s="57">
        <f t="shared" si="10"/>
        <v>26</v>
      </c>
      <c r="W40" s="10"/>
      <c r="X40" s="50">
        <f t="shared" si="11"/>
        <v>31</v>
      </c>
      <c r="Y40" s="10"/>
      <c r="Z40" s="46" t="s">
        <v>1</v>
      </c>
      <c r="AA40" s="46" t="s">
        <v>1</v>
      </c>
      <c r="AB40" s="58">
        <f t="shared" si="12"/>
        <v>28</v>
      </c>
      <c r="AC40" s="10"/>
      <c r="AD40" s="57">
        <f t="shared" ref="AD40:AD45" si="16">IF(AND(AD39&gt;0,AD39&lt;$F$2),AD39+1,0)</f>
        <v>25</v>
      </c>
      <c r="AE40" s="10"/>
      <c r="AF40" s="43">
        <f t="shared" si="14"/>
        <v>25</v>
      </c>
      <c r="AG40" s="24"/>
      <c r="AH40" s="59"/>
      <c r="AI40" s="10"/>
      <c r="AJ40" s="51"/>
      <c r="AK40" s="10"/>
      <c r="AL40" s="86"/>
      <c r="AM40" s="10"/>
      <c r="AN40" s="51"/>
      <c r="AO40" s="10"/>
      <c r="AP40" s="51"/>
      <c r="AQ40" s="10"/>
      <c r="AR40" s="86"/>
      <c r="AS40" s="10"/>
      <c r="AT40" s="51"/>
      <c r="AU40" s="10"/>
      <c r="AV40" s="57"/>
      <c r="AW40" s="10"/>
      <c r="AX40" s="51"/>
      <c r="AY40" s="10"/>
      <c r="AZ40" s="88"/>
    </row>
    <row r="41" spans="1:52" ht="13.8" thickBot="1" x14ac:dyDescent="0.3">
      <c r="A41" s="46" t="s">
        <v>2</v>
      </c>
      <c r="B41" s="58">
        <f t="shared" si="0"/>
        <v>30</v>
      </c>
      <c r="C41" s="10"/>
      <c r="D41" s="57">
        <f t="shared" si="15"/>
        <v>27</v>
      </c>
      <c r="E41" s="65" t="s">
        <v>38</v>
      </c>
      <c r="F41" s="43">
        <f t="shared" si="2"/>
        <v>27</v>
      </c>
      <c r="G41" s="24"/>
      <c r="H41" s="59">
        <f t="shared" si="3"/>
        <v>0</v>
      </c>
      <c r="I41" s="10"/>
      <c r="J41" s="51">
        <f t="shared" si="4"/>
        <v>29</v>
      </c>
      <c r="K41" s="10"/>
      <c r="L41" s="43">
        <f t="shared" si="5"/>
        <v>26</v>
      </c>
      <c r="M41" s="10"/>
      <c r="N41" s="58">
        <f t="shared" si="6"/>
        <v>31</v>
      </c>
      <c r="O41" s="10"/>
      <c r="P41" s="58">
        <f t="shared" si="7"/>
        <v>28</v>
      </c>
      <c r="Q41" s="10"/>
      <c r="R41" s="58">
        <f t="shared" si="8"/>
        <v>0</v>
      </c>
      <c r="S41" s="10"/>
      <c r="T41" s="51">
        <f t="shared" si="9"/>
        <v>30</v>
      </c>
      <c r="U41" s="10"/>
      <c r="V41" s="57">
        <f t="shared" si="10"/>
        <v>27</v>
      </c>
      <c r="W41" s="10"/>
      <c r="X41" s="51">
        <f t="shared" si="11"/>
        <v>0</v>
      </c>
      <c r="Y41" s="10"/>
      <c r="Z41" s="46" t="s">
        <v>2</v>
      </c>
      <c r="AA41" s="46" t="s">
        <v>2</v>
      </c>
      <c r="AB41" s="58">
        <f t="shared" si="12"/>
        <v>29</v>
      </c>
      <c r="AC41" s="10"/>
      <c r="AD41" s="57">
        <f t="shared" si="16"/>
        <v>26</v>
      </c>
      <c r="AE41" s="10"/>
      <c r="AF41" s="43">
        <f t="shared" si="14"/>
        <v>26</v>
      </c>
      <c r="AG41" s="24"/>
      <c r="AH41" s="59"/>
      <c r="AI41" s="10"/>
      <c r="AJ41" s="51"/>
      <c r="AK41" s="10"/>
      <c r="AL41" s="86"/>
      <c r="AM41" s="10"/>
      <c r="AN41" s="51"/>
      <c r="AO41" s="10"/>
      <c r="AP41" s="51"/>
      <c r="AQ41" s="10"/>
      <c r="AR41" s="51"/>
      <c r="AS41" s="10"/>
      <c r="AT41" s="51"/>
      <c r="AU41" s="10"/>
      <c r="AV41" s="57"/>
      <c r="AW41" s="10"/>
      <c r="AX41" s="51"/>
      <c r="AY41" s="10"/>
      <c r="AZ41" s="88"/>
    </row>
    <row r="42" spans="1:52" ht="13.8" thickBot="1" x14ac:dyDescent="0.3">
      <c r="A42" s="46" t="s">
        <v>3</v>
      </c>
      <c r="B42" s="70">
        <f t="shared" si="0"/>
        <v>31</v>
      </c>
      <c r="C42" s="71" t="s">
        <v>8</v>
      </c>
      <c r="D42" s="57">
        <f t="shared" si="15"/>
        <v>28</v>
      </c>
      <c r="E42" s="10"/>
      <c r="F42" s="43">
        <f t="shared" si="2"/>
        <v>28</v>
      </c>
      <c r="G42" s="24"/>
      <c r="H42" s="59">
        <f t="shared" si="3"/>
        <v>0</v>
      </c>
      <c r="I42" s="10"/>
      <c r="J42" s="51">
        <f t="shared" si="4"/>
        <v>30</v>
      </c>
      <c r="K42" s="10"/>
      <c r="L42" s="43">
        <f t="shared" si="5"/>
        <v>27</v>
      </c>
      <c r="M42" s="10"/>
      <c r="N42" s="58">
        <f t="shared" si="6"/>
        <v>0</v>
      </c>
      <c r="O42" s="10"/>
      <c r="P42" s="58">
        <f t="shared" si="7"/>
        <v>29</v>
      </c>
      <c r="Q42" s="74"/>
      <c r="R42" s="70">
        <f t="shared" si="8"/>
        <v>0</v>
      </c>
      <c r="S42" s="10"/>
      <c r="T42" s="51">
        <f t="shared" si="9"/>
        <v>31</v>
      </c>
      <c r="U42" s="13" t="s">
        <v>8</v>
      </c>
      <c r="V42" s="57">
        <f t="shared" si="10"/>
        <v>28</v>
      </c>
      <c r="W42" s="10"/>
      <c r="X42" s="51">
        <f t="shared" si="11"/>
        <v>0</v>
      </c>
      <c r="Y42" s="10"/>
      <c r="Z42" s="46" t="s">
        <v>3</v>
      </c>
      <c r="AA42" s="46" t="s">
        <v>3</v>
      </c>
      <c r="AB42" s="58">
        <f t="shared" si="12"/>
        <v>30</v>
      </c>
      <c r="AC42" s="10"/>
      <c r="AD42" s="57">
        <f t="shared" si="16"/>
        <v>27</v>
      </c>
      <c r="AE42" s="65" t="s">
        <v>38</v>
      </c>
      <c r="AF42" s="43">
        <f t="shared" si="14"/>
        <v>27</v>
      </c>
      <c r="AG42" s="24"/>
      <c r="AH42" s="59"/>
      <c r="AI42" s="10"/>
      <c r="AJ42" s="51"/>
      <c r="AK42" s="10"/>
      <c r="AL42" s="86"/>
      <c r="AM42" s="10"/>
      <c r="AN42" s="51"/>
      <c r="AO42" s="10"/>
      <c r="AP42" s="51"/>
      <c r="AQ42" s="10"/>
      <c r="AR42" s="51"/>
      <c r="AS42" s="10"/>
      <c r="AT42" s="51"/>
      <c r="AU42" s="10"/>
      <c r="AV42" s="57"/>
      <c r="AW42" s="10"/>
      <c r="AX42" s="51"/>
      <c r="AY42" s="10"/>
      <c r="AZ42" s="88"/>
    </row>
    <row r="43" spans="1:52" ht="13.5" customHeight="1" thickBot="1" x14ac:dyDescent="0.3">
      <c r="A43" s="66" t="s">
        <v>4</v>
      </c>
      <c r="B43" s="416" t="s">
        <v>39</v>
      </c>
      <c r="C43" s="417"/>
      <c r="D43" s="59">
        <f t="shared" si="15"/>
        <v>0</v>
      </c>
      <c r="E43" s="10"/>
      <c r="F43" s="43">
        <f t="shared" si="2"/>
        <v>29</v>
      </c>
      <c r="G43" s="19" t="s">
        <v>17</v>
      </c>
      <c r="H43" s="59">
        <f t="shared" si="3"/>
        <v>0</v>
      </c>
      <c r="I43" s="10"/>
      <c r="J43" s="51">
        <f t="shared" si="4"/>
        <v>31</v>
      </c>
      <c r="K43" s="10"/>
      <c r="L43" s="43">
        <f t="shared" si="5"/>
        <v>28</v>
      </c>
      <c r="M43" s="10"/>
      <c r="N43" s="58">
        <f t="shared" si="6"/>
        <v>0</v>
      </c>
      <c r="O43" s="10"/>
      <c r="P43" s="58">
        <f t="shared" si="7"/>
        <v>30</v>
      </c>
      <c r="Q43" s="416" t="s">
        <v>40</v>
      </c>
      <c r="R43" s="417"/>
      <c r="S43" s="72"/>
      <c r="T43" s="51">
        <f t="shared" si="9"/>
        <v>0</v>
      </c>
      <c r="U43" s="10"/>
      <c r="V43" s="57">
        <f t="shared" si="10"/>
        <v>29</v>
      </c>
      <c r="W43" s="10"/>
      <c r="X43" s="51">
        <f t="shared" si="11"/>
        <v>0</v>
      </c>
      <c r="Y43" s="10"/>
      <c r="Z43" s="46" t="s">
        <v>4</v>
      </c>
      <c r="AA43" s="66" t="s">
        <v>4</v>
      </c>
      <c r="AB43" s="70">
        <f t="shared" si="12"/>
        <v>31</v>
      </c>
      <c r="AC43" s="71" t="s">
        <v>8</v>
      </c>
      <c r="AD43" s="57">
        <f t="shared" si="16"/>
        <v>28</v>
      </c>
      <c r="AE43" s="10"/>
      <c r="AF43" s="43">
        <f t="shared" si="14"/>
        <v>28</v>
      </c>
      <c r="AG43" s="24"/>
      <c r="AH43" s="59"/>
      <c r="AI43" s="10"/>
      <c r="AJ43" s="51"/>
      <c r="AK43" s="10"/>
      <c r="AL43" s="86"/>
      <c r="AM43" s="10"/>
      <c r="AN43" s="51"/>
      <c r="AO43" s="10"/>
      <c r="AP43" s="51"/>
      <c r="AQ43" s="74"/>
      <c r="AR43" s="91"/>
      <c r="AS43" s="10"/>
      <c r="AT43" s="51"/>
      <c r="AU43" s="89"/>
      <c r="AV43" s="57"/>
      <c r="AW43" s="10"/>
      <c r="AX43" s="51"/>
      <c r="AY43" s="10"/>
      <c r="AZ43" s="88"/>
    </row>
    <row r="44" spans="1:52" ht="13.5" customHeight="1" thickBot="1" x14ac:dyDescent="0.3">
      <c r="A44" s="67" t="s">
        <v>5</v>
      </c>
      <c r="B44" s="418"/>
      <c r="C44" s="419"/>
      <c r="D44" s="68">
        <f t="shared" si="15"/>
        <v>0</v>
      </c>
      <c r="E44" s="22"/>
      <c r="F44" s="43">
        <f t="shared" si="2"/>
        <v>30</v>
      </c>
      <c r="G44" s="22"/>
      <c r="H44" s="55">
        <f t="shared" si="3"/>
        <v>0</v>
      </c>
      <c r="I44" s="22"/>
      <c r="J44" s="54">
        <f t="shared" si="4"/>
        <v>0</v>
      </c>
      <c r="K44" s="22"/>
      <c r="L44" s="43">
        <f t="shared" si="5"/>
        <v>29</v>
      </c>
      <c r="M44" s="22"/>
      <c r="N44" s="54">
        <f t="shared" si="6"/>
        <v>0</v>
      </c>
      <c r="O44" s="22"/>
      <c r="P44" s="54">
        <f t="shared" si="7"/>
        <v>31</v>
      </c>
      <c r="Q44" s="418"/>
      <c r="R44" s="419"/>
      <c r="S44" s="73"/>
      <c r="T44" s="55">
        <f t="shared" si="9"/>
        <v>0</v>
      </c>
      <c r="U44" s="22"/>
      <c r="V44" s="55">
        <f t="shared" si="10"/>
        <v>30</v>
      </c>
      <c r="W44" s="22"/>
      <c r="X44" s="55">
        <f t="shared" si="11"/>
        <v>0</v>
      </c>
      <c r="Y44" s="22"/>
      <c r="Z44" s="53" t="s">
        <v>5</v>
      </c>
      <c r="AA44" s="67" t="s">
        <v>5</v>
      </c>
      <c r="AB44" s="416" t="s">
        <v>39</v>
      </c>
      <c r="AC44" s="417"/>
      <c r="AD44" s="59">
        <f t="shared" si="16"/>
        <v>0</v>
      </c>
      <c r="AE44" s="10"/>
      <c r="AF44" s="43">
        <f t="shared" si="14"/>
        <v>29</v>
      </c>
      <c r="AG44" s="19" t="s">
        <v>17</v>
      </c>
      <c r="AH44" s="59"/>
      <c r="AI44" s="10"/>
      <c r="AJ44" s="51"/>
      <c r="AK44" s="10"/>
      <c r="AL44" s="86"/>
      <c r="AM44" s="10"/>
      <c r="AN44" s="51"/>
      <c r="AO44" s="10"/>
      <c r="AP44" s="51"/>
      <c r="AQ44" s="443"/>
      <c r="AR44" s="444"/>
      <c r="AS44" s="72"/>
      <c r="AT44" s="51"/>
      <c r="AU44" s="10"/>
      <c r="AV44" s="57"/>
      <c r="AW44" s="10"/>
      <c r="AX44" s="51"/>
      <c r="AY44" s="10"/>
      <c r="AZ44" s="88"/>
    </row>
    <row r="45" spans="1:52" ht="13.8" thickBot="1" x14ac:dyDescent="0.3">
      <c r="A45" s="67" t="s">
        <v>6</v>
      </c>
      <c r="B45" s="420"/>
      <c r="C45" s="421"/>
      <c r="D45" s="68"/>
      <c r="E45" s="22"/>
      <c r="F45" s="43">
        <f t="shared" si="2"/>
        <v>31</v>
      </c>
      <c r="G45" s="22"/>
      <c r="H45" s="55">
        <f t="shared" si="3"/>
        <v>0</v>
      </c>
      <c r="I45" s="22"/>
      <c r="J45" s="54">
        <f t="shared" si="4"/>
        <v>0</v>
      </c>
      <c r="K45" s="22"/>
      <c r="L45" s="43">
        <f t="shared" si="5"/>
        <v>30</v>
      </c>
      <c r="M45" s="22"/>
      <c r="N45" s="54">
        <f t="shared" si="6"/>
        <v>0</v>
      </c>
      <c r="O45" s="22"/>
      <c r="P45" s="54">
        <f t="shared" si="7"/>
        <v>0</v>
      </c>
      <c r="Q45" s="420"/>
      <c r="R45" s="421"/>
      <c r="S45" s="73"/>
      <c r="T45" s="55">
        <f t="shared" si="9"/>
        <v>0</v>
      </c>
      <c r="U45" s="22"/>
      <c r="V45" s="55">
        <f t="shared" si="10"/>
        <v>0</v>
      </c>
      <c r="W45" s="22"/>
      <c r="X45" s="55">
        <f t="shared" si="11"/>
        <v>0</v>
      </c>
      <c r="Y45" s="22"/>
      <c r="Z45" s="53" t="s">
        <v>6</v>
      </c>
      <c r="AA45" s="67" t="s">
        <v>6</v>
      </c>
      <c r="AB45" s="418"/>
      <c r="AC45" s="419"/>
      <c r="AD45" s="68">
        <f t="shared" si="16"/>
        <v>0</v>
      </c>
      <c r="AE45" s="22"/>
      <c r="AF45" s="43">
        <f t="shared" si="14"/>
        <v>30</v>
      </c>
      <c r="AG45" s="22"/>
      <c r="AH45" s="57"/>
      <c r="AI45" s="10"/>
      <c r="AJ45" s="51"/>
      <c r="AK45" s="10"/>
      <c r="AL45" s="86"/>
      <c r="AM45" s="10"/>
      <c r="AN45" s="51"/>
      <c r="AO45" s="10"/>
      <c r="AP45" s="51"/>
      <c r="AQ45" s="445"/>
      <c r="AR45" s="446"/>
      <c r="AS45" s="72"/>
      <c r="AT45" s="57"/>
      <c r="AU45" s="10"/>
      <c r="AV45" s="57"/>
      <c r="AW45" s="10"/>
      <c r="AX45" s="57"/>
      <c r="AY45" s="10"/>
      <c r="AZ45" s="88"/>
    </row>
    <row r="46" spans="1:52" s="63" customFormat="1" ht="13.5" customHeight="1" thickBot="1" x14ac:dyDescent="0.3">
      <c r="A46" s="422" t="s">
        <v>7</v>
      </c>
      <c r="B46" s="423"/>
      <c r="C46" s="69" t="s">
        <v>8</v>
      </c>
      <c r="D46" s="425" t="s">
        <v>30</v>
      </c>
      <c r="E46" s="426"/>
      <c r="F46" s="427"/>
      <c r="G46" s="79" t="s">
        <v>28</v>
      </c>
      <c r="H46" s="425" t="s">
        <v>33</v>
      </c>
      <c r="I46" s="426"/>
      <c r="J46" s="428"/>
      <c r="K46" s="22"/>
      <c r="L46" s="429" t="s">
        <v>35</v>
      </c>
      <c r="M46" s="430"/>
      <c r="N46" s="430"/>
      <c r="O46" s="26"/>
      <c r="P46" s="26"/>
      <c r="Q46" s="75"/>
      <c r="R46" s="75"/>
      <c r="S46" s="26"/>
      <c r="T46" s="26"/>
      <c r="U46" s="26"/>
      <c r="V46" s="26"/>
      <c r="W46" s="26"/>
      <c r="X46" s="26"/>
      <c r="Y46" s="26"/>
      <c r="Z46" s="62"/>
      <c r="AA46" s="76" t="s">
        <v>7</v>
      </c>
      <c r="AB46" s="420"/>
      <c r="AC46" s="421"/>
      <c r="AD46" s="68"/>
      <c r="AE46" s="22"/>
      <c r="AF46" s="43">
        <f t="shared" si="14"/>
        <v>31</v>
      </c>
      <c r="AG46" s="22"/>
      <c r="AH46" s="57"/>
      <c r="AI46" s="10"/>
      <c r="AJ46" s="51"/>
      <c r="AK46" s="10"/>
      <c r="AL46" s="86"/>
      <c r="AM46" s="10"/>
      <c r="AN46" s="51"/>
      <c r="AO46" s="10"/>
      <c r="AP46" s="51"/>
      <c r="AQ46" s="447"/>
      <c r="AR46" s="448"/>
      <c r="AS46" s="72"/>
      <c r="AT46" s="57"/>
      <c r="AU46" s="10"/>
      <c r="AV46" s="57"/>
      <c r="AW46" s="10"/>
      <c r="AX46" s="57"/>
      <c r="AY46" s="10"/>
      <c r="AZ46" s="62"/>
    </row>
    <row r="47" spans="1:52" ht="12.75" customHeight="1" thickBot="1" x14ac:dyDescent="0.3">
      <c r="A47" s="424"/>
      <c r="B47" s="423"/>
      <c r="C47" s="14" t="s">
        <v>9</v>
      </c>
      <c r="D47" s="431" t="s">
        <v>31</v>
      </c>
      <c r="E47" s="432"/>
      <c r="F47" s="433"/>
      <c r="G47" s="17" t="s">
        <v>15</v>
      </c>
      <c r="H47" s="431" t="s">
        <v>34</v>
      </c>
      <c r="I47" s="432"/>
      <c r="J47" s="432"/>
      <c r="K47" s="43">
        <f>IF($C$3=1,1,0)</f>
        <v>0</v>
      </c>
      <c r="L47" s="430" t="s">
        <v>36</v>
      </c>
      <c r="M47" s="430"/>
      <c r="N47" s="430"/>
      <c r="AA47" s="78"/>
      <c r="AB47" s="77"/>
      <c r="AC47" s="69" t="s">
        <v>8</v>
      </c>
      <c r="AD47" s="425" t="s">
        <v>30</v>
      </c>
      <c r="AE47" s="426"/>
      <c r="AF47" s="427"/>
      <c r="AG47" s="79" t="s">
        <v>28</v>
      </c>
      <c r="AH47" s="425"/>
      <c r="AI47" s="426"/>
      <c r="AJ47" s="427"/>
      <c r="AK47" s="10"/>
      <c r="AL47" s="453"/>
      <c r="AM47" s="454"/>
      <c r="AN47" s="455"/>
      <c r="AO47" s="26"/>
      <c r="AP47" s="26"/>
      <c r="AQ47" s="75"/>
      <c r="AR47" s="75"/>
      <c r="AS47" s="26"/>
      <c r="AT47" s="26"/>
      <c r="AU47" s="26"/>
      <c r="AV47" s="26"/>
      <c r="AW47" s="26"/>
      <c r="AX47" s="26"/>
      <c r="AY47" s="26"/>
    </row>
    <row r="48" spans="1:52" ht="12.75" customHeight="1" x14ac:dyDescent="0.25">
      <c r="A48" s="424"/>
      <c r="B48" s="423"/>
      <c r="C48" s="16" t="s">
        <v>14</v>
      </c>
      <c r="D48" s="434" t="s">
        <v>32</v>
      </c>
      <c r="E48" s="435"/>
      <c r="F48" s="436"/>
      <c r="G48" s="29" t="s">
        <v>29</v>
      </c>
      <c r="H48" s="434" t="s">
        <v>10</v>
      </c>
      <c r="I48" s="435"/>
      <c r="J48" s="435"/>
      <c r="AA48" s="78"/>
      <c r="AB48" s="77"/>
      <c r="AC48" s="14" t="s">
        <v>9</v>
      </c>
      <c r="AD48" s="431" t="s">
        <v>31</v>
      </c>
      <c r="AE48" s="432"/>
      <c r="AF48" s="433"/>
      <c r="AG48" s="17" t="s">
        <v>15</v>
      </c>
      <c r="AH48" s="451"/>
      <c r="AI48" s="452"/>
      <c r="AJ48" s="452"/>
      <c r="AK48" s="86"/>
      <c r="AL48" s="450"/>
      <c r="AM48" s="450"/>
      <c r="AN48" s="450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2.75" customHeight="1" x14ac:dyDescent="0.25">
      <c r="A49" s="424"/>
      <c r="B49" s="423"/>
      <c r="C49" s="28" t="s">
        <v>27</v>
      </c>
      <c r="D49" s="434" t="s">
        <v>12</v>
      </c>
      <c r="E49" s="435"/>
      <c r="F49" s="435"/>
      <c r="G49" s="36"/>
      <c r="H49" s="36"/>
      <c r="I49" s="36"/>
      <c r="J49" s="36"/>
      <c r="AA49" s="78"/>
      <c r="AB49" s="77"/>
      <c r="AC49" s="16" t="s">
        <v>14</v>
      </c>
      <c r="AD49" s="434" t="s">
        <v>32</v>
      </c>
      <c r="AE49" s="435"/>
      <c r="AF49" s="436"/>
      <c r="AG49" s="29" t="s">
        <v>29</v>
      </c>
      <c r="AH49" s="434"/>
      <c r="AI49" s="449"/>
      <c r="AJ49" s="449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x14ac:dyDescent="0.25">
      <c r="C50" s="25"/>
      <c r="G50" s="25"/>
      <c r="AA50" s="32"/>
      <c r="AB50" s="77"/>
      <c r="AC50" s="28" t="s">
        <v>27</v>
      </c>
      <c r="AD50" s="434" t="s">
        <v>12</v>
      </c>
      <c r="AE50" s="435"/>
      <c r="AF50" s="435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x14ac:dyDescent="0.25">
      <c r="C51" s="25"/>
      <c r="AA51" s="32"/>
      <c r="AB51" s="27"/>
      <c r="AC51" s="25"/>
      <c r="AD51" s="27"/>
      <c r="AE51" s="27"/>
      <c r="AF51" s="27"/>
      <c r="AG51" s="25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x14ac:dyDescent="0.25">
      <c r="AB52" s="27"/>
      <c r="AC52" s="25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</sheetData>
  <mergeCells count="51">
    <mergeCell ref="AI19:AI22"/>
    <mergeCell ref="AS15:AS16"/>
    <mergeCell ref="AD49:AF49"/>
    <mergeCell ref="AH49:AJ49"/>
    <mergeCell ref="AD50:AF50"/>
    <mergeCell ref="AL48:AN48"/>
    <mergeCell ref="AH48:AJ48"/>
    <mergeCell ref="AL47:AN47"/>
    <mergeCell ref="AH47:AJ47"/>
    <mergeCell ref="AD47:AF47"/>
    <mergeCell ref="AD48:AF48"/>
    <mergeCell ref="AB44:AC46"/>
    <mergeCell ref="W32:W35"/>
    <mergeCell ref="AY19:AY22"/>
    <mergeCell ref="AG26:AG29"/>
    <mergeCell ref="AM26:AM29"/>
    <mergeCell ref="AU26:AU30"/>
    <mergeCell ref="AC33:AC36"/>
    <mergeCell ref="AE33:AE37"/>
    <mergeCell ref="AK33:AK36"/>
    <mergeCell ref="AQ33:AQ37"/>
    <mergeCell ref="AW33:AW36"/>
    <mergeCell ref="Y18:Y21"/>
    <mergeCell ref="AU19:AU22"/>
    <mergeCell ref="AQ44:AR46"/>
    <mergeCell ref="AS19:AS23"/>
    <mergeCell ref="AO19:AO23"/>
    <mergeCell ref="B43:C45"/>
    <mergeCell ref="Q43:R45"/>
    <mergeCell ref="A46:B49"/>
    <mergeCell ref="D46:F46"/>
    <mergeCell ref="H46:J46"/>
    <mergeCell ref="L46:N46"/>
    <mergeCell ref="D47:F47"/>
    <mergeCell ref="H47:J47"/>
    <mergeCell ref="L47:N47"/>
    <mergeCell ref="D48:F48"/>
    <mergeCell ref="H48:J48"/>
    <mergeCell ref="D49:F49"/>
    <mergeCell ref="G25:G28"/>
    <mergeCell ref="M25:M28"/>
    <mergeCell ref="U25:U29"/>
    <mergeCell ref="C32:C35"/>
    <mergeCell ref="E32:E36"/>
    <mergeCell ref="K32:K35"/>
    <mergeCell ref="Q32:Q36"/>
    <mergeCell ref="S14:S15"/>
    <mergeCell ref="I18:I21"/>
    <mergeCell ref="O18:O22"/>
    <mergeCell ref="S18:S22"/>
    <mergeCell ref="U18:U21"/>
  </mergeCells>
  <pageMargins left="0.31" right="0.33" top="0.38" bottom="0.37" header="0.31496062992125984" footer="0.31496062992125984"/>
  <pageSetup paperSize="8" scale="3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52"/>
  <sheetViews>
    <sheetView view="pageLayout" topLeftCell="A18" zoomScale="40" zoomScaleNormal="55" zoomScalePageLayoutView="40" workbookViewId="0">
      <selection activeCell="A18" sqref="A1:XFD1048576"/>
    </sheetView>
  </sheetViews>
  <sheetFormatPr defaultColWidth="9.109375" defaultRowHeight="13.8" x14ac:dyDescent="0.25"/>
  <cols>
    <col min="1" max="1" width="5.44140625" style="107" customWidth="1"/>
    <col min="2" max="2" width="4.109375" style="108" customWidth="1"/>
    <col min="3" max="3" width="13.6640625" style="108" customWidth="1"/>
    <col min="4" max="4" width="3.5546875" style="108" customWidth="1"/>
    <col min="5" max="5" width="20.109375" style="108" customWidth="1"/>
    <col min="6" max="6" width="3.5546875" style="108" bestFit="1" customWidth="1"/>
    <col min="7" max="7" width="21.33203125" style="108" customWidth="1"/>
    <col min="8" max="8" width="4" style="108" customWidth="1"/>
    <col min="9" max="9" width="14.88671875" style="108" customWidth="1"/>
    <col min="10" max="10" width="4.44140625" style="108" customWidth="1"/>
    <col min="11" max="11" width="19.109375" style="108" customWidth="1"/>
    <col min="12" max="12" width="3.88671875" style="108" customWidth="1"/>
    <col min="13" max="13" width="21" style="108" customWidth="1"/>
    <col min="14" max="14" width="3.88671875" style="108" customWidth="1"/>
    <col min="15" max="15" width="17.5546875" style="108" customWidth="1"/>
    <col min="16" max="16" width="4.33203125" style="108" customWidth="1"/>
    <col min="17" max="17" width="19.88671875" style="108" customWidth="1"/>
    <col min="18" max="18" width="3.88671875" style="108" customWidth="1"/>
    <col min="19" max="19" width="21.5546875" style="108" customWidth="1"/>
    <col min="20" max="20" width="4.33203125" style="108" customWidth="1"/>
    <col min="21" max="21" width="18.109375" style="108" customWidth="1"/>
    <col min="22" max="22" width="4" style="108" bestFit="1" customWidth="1"/>
    <col min="23" max="23" width="19.88671875" style="108" customWidth="1"/>
    <col min="24" max="24" width="4" style="108" bestFit="1" customWidth="1"/>
    <col min="25" max="25" width="22" style="108" customWidth="1"/>
    <col min="26" max="26" width="5.44140625" style="114" bestFit="1" customWidth="1"/>
    <col min="27" max="27" width="4.109375" style="115" customWidth="1"/>
    <col min="28" max="28" width="4.44140625" style="119" customWidth="1"/>
    <col min="29" max="29" width="12.109375" style="119" customWidth="1"/>
    <col min="30" max="30" width="5" style="119" customWidth="1"/>
    <col min="31" max="31" width="20" style="119" customWidth="1"/>
    <col min="32" max="32" width="6.88671875" style="119" customWidth="1"/>
    <col min="33" max="33" width="21.109375" style="119" customWidth="1"/>
    <col min="34" max="52" width="0" style="119" hidden="1" customWidth="1"/>
    <col min="53" max="16384" width="9.109375" style="119"/>
  </cols>
  <sheetData>
    <row r="1" spans="1:52" s="106" customFormat="1" ht="14.4" hidden="1" thickBot="1" x14ac:dyDescent="0.3">
      <c r="A1" s="94"/>
      <c r="B1" s="95"/>
      <c r="C1" s="96" t="str">
        <f>CONCATENATE("January","-",M8)</f>
        <v>January-2013</v>
      </c>
      <c r="D1" s="95"/>
      <c r="E1" s="97">
        <f>E2</f>
        <v>41306</v>
      </c>
      <c r="F1" s="98"/>
      <c r="G1" s="97">
        <f>G2</f>
        <v>41334</v>
      </c>
      <c r="H1" s="98"/>
      <c r="I1" s="97">
        <f>I2</f>
        <v>41365</v>
      </c>
      <c r="J1" s="99"/>
      <c r="K1" s="97">
        <f>K2</f>
        <v>41395</v>
      </c>
      <c r="L1" s="98"/>
      <c r="M1" s="97">
        <f>M2</f>
        <v>41426</v>
      </c>
      <c r="N1" s="100"/>
      <c r="O1" s="97">
        <f>O2</f>
        <v>41456</v>
      </c>
      <c r="P1" s="98"/>
      <c r="Q1" s="97">
        <f>Q2</f>
        <v>41487</v>
      </c>
      <c r="R1" s="98"/>
      <c r="S1" s="97">
        <f>S2</f>
        <v>41518</v>
      </c>
      <c r="T1" s="98"/>
      <c r="U1" s="97">
        <f>U2</f>
        <v>41548</v>
      </c>
      <c r="V1" s="99"/>
      <c r="W1" s="97">
        <f>W2</f>
        <v>41579</v>
      </c>
      <c r="X1" s="98"/>
      <c r="Y1" s="101">
        <f>Y2</f>
        <v>41609</v>
      </c>
      <c r="Z1" s="102"/>
      <c r="AA1" s="103"/>
      <c r="AB1" s="104"/>
      <c r="AC1" s="96" t="str">
        <f>CONCATENATE("January","-",AM8)</f>
        <v>January-2014</v>
      </c>
      <c r="AD1" s="104"/>
      <c r="AE1" s="97">
        <f>AE2</f>
        <v>41671</v>
      </c>
      <c r="AF1" s="105"/>
      <c r="AG1" s="97">
        <f>AG2</f>
        <v>41699</v>
      </c>
      <c r="AH1" s="98"/>
      <c r="AI1" s="97">
        <f>AI2</f>
        <v>41730</v>
      </c>
      <c r="AJ1" s="99"/>
      <c r="AK1" s="97">
        <f>AK2</f>
        <v>41760</v>
      </c>
      <c r="AL1" s="98"/>
      <c r="AM1" s="97">
        <f>AM2</f>
        <v>41791</v>
      </c>
      <c r="AN1" s="100"/>
      <c r="AO1" s="97">
        <f>AO2</f>
        <v>41821</v>
      </c>
      <c r="AP1" s="98"/>
      <c r="AQ1" s="97">
        <f>AQ2</f>
        <v>41852</v>
      </c>
      <c r="AR1" s="98"/>
      <c r="AS1" s="97">
        <f>AS2</f>
        <v>41883</v>
      </c>
      <c r="AT1" s="98"/>
      <c r="AU1" s="97">
        <f>AU2</f>
        <v>41913</v>
      </c>
      <c r="AV1" s="99"/>
      <c r="AW1" s="97">
        <f>AW2</f>
        <v>41944</v>
      </c>
      <c r="AX1" s="98"/>
      <c r="AY1" s="97">
        <f>AY2</f>
        <v>41974</v>
      </c>
    </row>
    <row r="2" spans="1:52" ht="14.4" hidden="1" thickBot="1" x14ac:dyDescent="0.3">
      <c r="C2" s="109" t="str">
        <f xml:space="preserve"> M8&amp;"/1/1"</f>
        <v>2013/1/1</v>
      </c>
      <c r="E2" s="110">
        <f>C2+31</f>
        <v>41306</v>
      </c>
      <c r="F2" s="111">
        <f>IF(OR((AND(MOD(YEAR(E2),4)=0,MOD(YEAR(E2),100)&lt;&gt;0)), (MOD(YEAR(E2),400)=0)), 29,28)</f>
        <v>28</v>
      </c>
      <c r="G2" s="112">
        <f>E2+F2</f>
        <v>41334</v>
      </c>
      <c r="I2" s="110">
        <f>G2+31</f>
        <v>41365</v>
      </c>
      <c r="K2" s="110">
        <f>I2+30</f>
        <v>41395</v>
      </c>
      <c r="M2" s="110">
        <f>K2+31</f>
        <v>41426</v>
      </c>
      <c r="O2" s="110">
        <f>M2+30</f>
        <v>41456</v>
      </c>
      <c r="Q2" s="110">
        <f>O2+31</f>
        <v>41487</v>
      </c>
      <c r="S2" s="110">
        <f>Q2+31</f>
        <v>41518</v>
      </c>
      <c r="U2" s="110">
        <f>S2+30</f>
        <v>41548</v>
      </c>
      <c r="W2" s="110">
        <f>U2+31</f>
        <v>41579</v>
      </c>
      <c r="Y2" s="113">
        <f>W2+30</f>
        <v>41609</v>
      </c>
      <c r="AB2" s="116"/>
      <c r="AC2" s="109" t="str">
        <f xml:space="preserve"> AM8&amp;"/1/1"</f>
        <v>2014/1/1</v>
      </c>
      <c r="AD2" s="116"/>
      <c r="AE2" s="110">
        <f>AC2+31</f>
        <v>41671</v>
      </c>
      <c r="AF2" s="117">
        <f>IF(OR((AND(MOD(YEAR(AE2),4)=0,MOD(YEAR(AE2),100)&lt;&gt;0)), (MOD(YEAR(AE2),400)=0)), 29,28)</f>
        <v>28</v>
      </c>
      <c r="AG2" s="118">
        <f>AE2+AF2</f>
        <v>41699</v>
      </c>
      <c r="AH2" s="108"/>
      <c r="AI2" s="110">
        <f>AG2+31</f>
        <v>41730</v>
      </c>
      <c r="AJ2" s="108"/>
      <c r="AK2" s="110">
        <f>AI2+30</f>
        <v>41760</v>
      </c>
      <c r="AL2" s="108"/>
      <c r="AM2" s="110">
        <f>AK2+31</f>
        <v>41791</v>
      </c>
      <c r="AN2" s="108"/>
      <c r="AO2" s="110">
        <f>AM2+30</f>
        <v>41821</v>
      </c>
      <c r="AP2" s="108"/>
      <c r="AQ2" s="110">
        <f>AO2+31</f>
        <v>41852</v>
      </c>
      <c r="AR2" s="108"/>
      <c r="AS2" s="110">
        <f>AQ2+31</f>
        <v>41883</v>
      </c>
      <c r="AT2" s="108"/>
      <c r="AU2" s="110">
        <f>AS2+30</f>
        <v>41913</v>
      </c>
      <c r="AV2" s="108"/>
      <c r="AW2" s="110">
        <f>AU2+31</f>
        <v>41944</v>
      </c>
      <c r="AX2" s="108"/>
      <c r="AY2" s="110">
        <f>AW2+30</f>
        <v>41974</v>
      </c>
    </row>
    <row r="3" spans="1:52" ht="14.4" hidden="1" thickBot="1" x14ac:dyDescent="0.3">
      <c r="C3" s="117">
        <f>IF(WEEKDAY($C$2)=1,1,0)</f>
        <v>0</v>
      </c>
      <c r="D3" s="117">
        <f>IF(WEEKDAY($C$2)=5,1,0)</f>
        <v>0</v>
      </c>
      <c r="E3" s="117">
        <f>IF(WEEKDAY($E$2)=2,1,0)</f>
        <v>0</v>
      </c>
      <c r="F3" s="111">
        <f>IF(WEEKDAY($E$2)=1,1,0)</f>
        <v>0</v>
      </c>
      <c r="G3" s="120">
        <f>IF(WEEKDAY($G$2)=1,1,0)</f>
        <v>0</v>
      </c>
      <c r="H3" s="117">
        <f>IF(WEEKDAY($G$2)=5,1,0)</f>
        <v>0</v>
      </c>
      <c r="I3" s="117">
        <f>IF(WEEKDAY($C$2)=2,1,0)</f>
        <v>0</v>
      </c>
      <c r="J3" s="117">
        <f>IF(WEEKDAY($C$2)=6,1,0)</f>
        <v>0</v>
      </c>
      <c r="K3" s="117">
        <f>IF(WEEKDAY($E$2)=3,1,0)</f>
        <v>0</v>
      </c>
      <c r="L3" s="117">
        <f>IF(WEEKDAY($E$2)=6,1,0)</f>
        <v>1</v>
      </c>
      <c r="M3" s="117">
        <f>IF(WEEKDAY($G$2)=2,1,0)</f>
        <v>0</v>
      </c>
      <c r="O3" s="121">
        <f>IF(WEEKDAY($C$2)=3,1,0)</f>
        <v>1</v>
      </c>
      <c r="P3" s="121">
        <f>IF(WEEKDAY($C$2)=7,1,0)</f>
        <v>0</v>
      </c>
      <c r="Q3" s="117">
        <f>IF(WEEKDAY($E$2)=4,1,0)</f>
        <v>0</v>
      </c>
      <c r="R3" s="117">
        <f>IF(WEEKDAY($E$2)=7,1,0)</f>
        <v>0</v>
      </c>
      <c r="S3" s="117">
        <f>IF(WEEKDAY($G$2)=3,1,0)</f>
        <v>0</v>
      </c>
      <c r="T3" s="117">
        <f>IF(WEEKDAY($G$2)=7,1,0)</f>
        <v>0</v>
      </c>
      <c r="U3" s="117">
        <f>IF(WEEKDAY($C$2)=4,1,0)</f>
        <v>0</v>
      </c>
      <c r="W3" s="117">
        <f>IF(WEEKDAY($E$2)=5,1,0)</f>
        <v>0</v>
      </c>
      <c r="Y3" s="111">
        <f>IF(WEEKDAY($G$2)=4,1,0)</f>
        <v>0</v>
      </c>
      <c r="Z3" s="120">
        <f>IF(WEEKDAY($G$2)=6,1,0)</f>
        <v>1</v>
      </c>
      <c r="AA3" s="122"/>
      <c r="AB3" s="116"/>
      <c r="AC3" s="117">
        <f>IF(WEEKDAY($C$2)=1,1,0)</f>
        <v>0</v>
      </c>
      <c r="AD3" s="117">
        <f>IF(WEEKDAY($C$2)=5,1,0)</f>
        <v>0</v>
      </c>
      <c r="AE3" s="117">
        <f>IF(WEEKDAY($E$2)=2,1,0)</f>
        <v>0</v>
      </c>
      <c r="AF3" s="117">
        <f>IF(WEEKDAY($E$2)=1,1,0)</f>
        <v>0</v>
      </c>
      <c r="AG3" s="123">
        <f>IF(WEEKDAY($G$2)=1,1,0)</f>
        <v>0</v>
      </c>
      <c r="AH3" s="117">
        <f>IF(WEEKDAY($G$2)=5,1,0)</f>
        <v>0</v>
      </c>
      <c r="AI3" s="117">
        <f>IF(WEEKDAY($C$2)=2,1,0)</f>
        <v>0</v>
      </c>
      <c r="AJ3" s="117">
        <f>IF(WEEKDAY($C$2)=6,1,0)</f>
        <v>0</v>
      </c>
      <c r="AK3" s="117">
        <f>IF(WEEKDAY($E$2)=3,1,0)</f>
        <v>0</v>
      </c>
      <c r="AL3" s="117">
        <f>IF(WEEKDAY($E$2)=6,1,0)</f>
        <v>1</v>
      </c>
      <c r="AM3" s="117">
        <f>IF(WEEKDAY($G$2)=2,1,0)</f>
        <v>0</v>
      </c>
      <c r="AN3" s="108"/>
      <c r="AO3" s="121">
        <f>IF(WEEKDAY($C$2)=3,1,0)</f>
        <v>1</v>
      </c>
      <c r="AP3" s="121">
        <f>IF(WEEKDAY($C$2)=7,1,0)</f>
        <v>0</v>
      </c>
      <c r="AQ3" s="117">
        <f>IF(WEEKDAY($E$2)=4,1,0)</f>
        <v>0</v>
      </c>
      <c r="AR3" s="117">
        <f>IF(WEEKDAY($E$2)=7,1,0)</f>
        <v>0</v>
      </c>
      <c r="AS3" s="117">
        <f>IF(WEEKDAY($G$2)=3,1,0)</f>
        <v>0</v>
      </c>
      <c r="AT3" s="117">
        <f>IF(WEEKDAY($G$2)=7,1,0)</f>
        <v>0</v>
      </c>
      <c r="AU3" s="117">
        <f>IF(WEEKDAY($C$2)=4,1,0)</f>
        <v>0</v>
      </c>
      <c r="AV3" s="108"/>
      <c r="AW3" s="117">
        <f>IF(WEEKDAY($E$2)=5,1,0)</f>
        <v>0</v>
      </c>
      <c r="AX3" s="108"/>
      <c r="AY3" s="117">
        <f>IF(WEEKDAY($G$2)=4,1,0)</f>
        <v>0</v>
      </c>
      <c r="AZ3" s="117">
        <f>IF(WEEKDAY($G$2)=6,1,0)</f>
        <v>1</v>
      </c>
    </row>
    <row r="4" spans="1:52" ht="14.4" hidden="1" thickBot="1" x14ac:dyDescent="0.3">
      <c r="C4" s="117">
        <f>IF(WEEKDAY($I$2)=1,1,0)</f>
        <v>0</v>
      </c>
      <c r="D4" s="117">
        <f>IF(WEEKDAY($I$2)=5,1,0)</f>
        <v>0</v>
      </c>
      <c r="E4" s="117">
        <f>IF(WEEKDAY($K$2)=2,1,0)</f>
        <v>0</v>
      </c>
      <c r="F4" s="111">
        <f>IF(WEEKDAY($K$2)=1,1,0)</f>
        <v>0</v>
      </c>
      <c r="G4" s="120">
        <f>IF(WEEKDAY($M$2)=1,1,0)</f>
        <v>0</v>
      </c>
      <c r="H4" s="117">
        <f>IF(WEEKDAY($M$2)=5,1,0)</f>
        <v>0</v>
      </c>
      <c r="I4" s="117">
        <f>IF(WEEKDAY($I$2)=2,1,0)</f>
        <v>1</v>
      </c>
      <c r="J4" s="117">
        <f>IF(WEEKDAY($I$2)=6,1,0)</f>
        <v>0</v>
      </c>
      <c r="K4" s="117">
        <f>IF(WEEKDAY($K$2)=3,1,0)</f>
        <v>0</v>
      </c>
      <c r="L4" s="117">
        <f>IF(WEEKDAY($K$2)=6,1,0)</f>
        <v>0</v>
      </c>
      <c r="M4" s="117">
        <f>IF(WEEKDAY($M$2)=2,1,0)</f>
        <v>0</v>
      </c>
      <c r="O4" s="121">
        <f>IF(WEEKDAY($I$2)=3,1,0)</f>
        <v>0</v>
      </c>
      <c r="P4" s="121">
        <f>IF(WEEKDAY($I$2)=7,1,0)</f>
        <v>0</v>
      </c>
      <c r="Q4" s="117">
        <f>IF(WEEKDAY($K$2)=4,1,0)</f>
        <v>1</v>
      </c>
      <c r="R4" s="117">
        <f>IF(WEEKDAY($K$2)=7,1,0)</f>
        <v>0</v>
      </c>
      <c r="S4" s="117">
        <f>IF(WEEKDAY($M$2)=3,1,0)</f>
        <v>0</v>
      </c>
      <c r="T4" s="117">
        <f>IF(WEEKDAY($M$2)=7,1,0)</f>
        <v>1</v>
      </c>
      <c r="U4" s="117">
        <f>IF(WEEKDAY($I$2)=4,1,0)</f>
        <v>0</v>
      </c>
      <c r="W4" s="117">
        <f>IF(WEEKDAY($K$2)=5,1,0)</f>
        <v>0</v>
      </c>
      <c r="Y4" s="111">
        <f>IF(WEEKDAY($M$2)=4,1,0)</f>
        <v>0</v>
      </c>
      <c r="Z4" s="120">
        <f>IF(WEEKDAY($M$2)=6,1,0)</f>
        <v>0</v>
      </c>
      <c r="AA4" s="122"/>
      <c r="AB4" s="116"/>
      <c r="AC4" s="117">
        <f>IF(WEEKDAY($I$2)=1,1,0)</f>
        <v>0</v>
      </c>
      <c r="AD4" s="117">
        <f>IF(WEEKDAY($I$2)=5,1,0)</f>
        <v>0</v>
      </c>
      <c r="AE4" s="117">
        <f>IF(WEEKDAY($K$2)=2,1,0)</f>
        <v>0</v>
      </c>
      <c r="AF4" s="117">
        <f>IF(WEEKDAY($K$2)=1,1,0)</f>
        <v>0</v>
      </c>
      <c r="AG4" s="123">
        <f>IF(WEEKDAY($M$2)=1,1,0)</f>
        <v>0</v>
      </c>
      <c r="AH4" s="117">
        <f>IF(WEEKDAY($M$2)=5,1,0)</f>
        <v>0</v>
      </c>
      <c r="AI4" s="117">
        <f>IF(WEEKDAY($I$2)=2,1,0)</f>
        <v>1</v>
      </c>
      <c r="AJ4" s="117">
        <f>IF(WEEKDAY($I$2)=6,1,0)</f>
        <v>0</v>
      </c>
      <c r="AK4" s="117">
        <f>IF(WEEKDAY($K$2)=3,1,0)</f>
        <v>0</v>
      </c>
      <c r="AL4" s="117">
        <f>IF(WEEKDAY($K$2)=6,1,0)</f>
        <v>0</v>
      </c>
      <c r="AM4" s="117">
        <f>IF(WEEKDAY($M$2)=2,1,0)</f>
        <v>0</v>
      </c>
      <c r="AN4" s="108"/>
      <c r="AO4" s="121">
        <f>IF(WEEKDAY($I$2)=3,1,0)</f>
        <v>0</v>
      </c>
      <c r="AP4" s="121">
        <f>IF(WEEKDAY($I$2)=7,1,0)</f>
        <v>0</v>
      </c>
      <c r="AQ4" s="117">
        <f>IF(WEEKDAY($K$2)=4,1,0)</f>
        <v>1</v>
      </c>
      <c r="AR4" s="117">
        <f>IF(WEEKDAY($K$2)=7,1,0)</f>
        <v>0</v>
      </c>
      <c r="AS4" s="117">
        <f>IF(WEEKDAY($M$2)=3,1,0)</f>
        <v>0</v>
      </c>
      <c r="AT4" s="117">
        <f>IF(WEEKDAY($M$2)=7,1,0)</f>
        <v>1</v>
      </c>
      <c r="AU4" s="117">
        <f>IF(WEEKDAY($I$2)=4,1,0)</f>
        <v>0</v>
      </c>
      <c r="AV4" s="108"/>
      <c r="AW4" s="117">
        <f>IF(WEEKDAY($K$2)=5,1,0)</f>
        <v>0</v>
      </c>
      <c r="AX4" s="108"/>
      <c r="AY4" s="117">
        <f>IF(WEEKDAY($M$2)=4,1,0)</f>
        <v>0</v>
      </c>
      <c r="AZ4" s="117">
        <f>IF(WEEKDAY($M$2)=6,1,0)</f>
        <v>0</v>
      </c>
    </row>
    <row r="5" spans="1:52" ht="14.4" hidden="1" thickBot="1" x14ac:dyDescent="0.3">
      <c r="C5" s="117">
        <f>IF(WEEKDAY($O$2)=1,1,0)</f>
        <v>0</v>
      </c>
      <c r="D5" s="117">
        <f>IF(WEEKDAY($O$2)=5,1,0)</f>
        <v>0</v>
      </c>
      <c r="E5" s="117">
        <f>IF(WEEKDAY($Q$2)=2,1,0)</f>
        <v>0</v>
      </c>
      <c r="F5" s="111">
        <f>IF(WEEKDAY($Q$2)=1,1,0)</f>
        <v>0</v>
      </c>
      <c r="G5" s="120">
        <f>IF(WEEKDAY($S$2)=1,1,0)</f>
        <v>1</v>
      </c>
      <c r="H5" s="117">
        <f>IF(WEEKDAY($S$2)=5,1,0)</f>
        <v>0</v>
      </c>
      <c r="I5" s="117">
        <f>IF(WEEKDAY($O$2)=2,1,0)</f>
        <v>1</v>
      </c>
      <c r="J5" s="117">
        <f>IF(WEEKDAY($O$2)=6,1,0)</f>
        <v>0</v>
      </c>
      <c r="K5" s="117">
        <f>IF(WEEKDAY($Q$2)=3,1,0)</f>
        <v>0</v>
      </c>
      <c r="L5" s="117">
        <f>IF(WEEKDAY($Q$2)=6,1,0)</f>
        <v>0</v>
      </c>
      <c r="M5" s="117">
        <f>IF(WEEKDAY($S$2)=2,1,0)</f>
        <v>0</v>
      </c>
      <c r="O5" s="121">
        <f>IF(WEEKDAY($O$2)=3,1,0)</f>
        <v>0</v>
      </c>
      <c r="P5" s="121">
        <f>IF(WEEKDAY($O$2)=7,1,0)</f>
        <v>0</v>
      </c>
      <c r="Q5" s="117">
        <f>IF(WEEKDAY($Q$2)=4,1,0)</f>
        <v>0</v>
      </c>
      <c r="R5" s="117">
        <f>IF(WEEKDAY($Q$2)=7,1,0)</f>
        <v>0</v>
      </c>
      <c r="S5" s="117">
        <f>IF(WEEKDAY($S$2)=3,1,0)</f>
        <v>0</v>
      </c>
      <c r="T5" s="117">
        <f>IF(WEEKDAY($S$2)=7,1,0)</f>
        <v>0</v>
      </c>
      <c r="U5" s="117">
        <f>IF(WEEKDAY($O$2)=4,1,0)</f>
        <v>0</v>
      </c>
      <c r="W5" s="117">
        <f>IF(WEEKDAY($Q$2)=5,1,0)</f>
        <v>1</v>
      </c>
      <c r="Y5" s="111">
        <f>IF(WEEKDAY($S$2)=4,1,0)</f>
        <v>0</v>
      </c>
      <c r="Z5" s="120">
        <f>IF(WEEKDAY($S$2)=6,1,0)</f>
        <v>0</v>
      </c>
      <c r="AA5" s="122"/>
      <c r="AB5" s="116"/>
      <c r="AC5" s="117">
        <f>IF(WEEKDAY($O$2)=1,1,0)</f>
        <v>0</v>
      </c>
      <c r="AD5" s="117">
        <f>IF(WEEKDAY($O$2)=5,1,0)</f>
        <v>0</v>
      </c>
      <c r="AE5" s="117">
        <f>IF(WEEKDAY($Q$2)=2,1,0)</f>
        <v>0</v>
      </c>
      <c r="AF5" s="117">
        <f>IF(WEEKDAY($Q$2)=1,1,0)</f>
        <v>0</v>
      </c>
      <c r="AG5" s="123">
        <f>IF(WEEKDAY($S$2)=1,1,0)</f>
        <v>1</v>
      </c>
      <c r="AH5" s="117">
        <f>IF(WEEKDAY($S$2)=5,1,0)</f>
        <v>0</v>
      </c>
      <c r="AI5" s="117">
        <f>IF(WEEKDAY($O$2)=2,1,0)</f>
        <v>1</v>
      </c>
      <c r="AJ5" s="117">
        <f>IF(WEEKDAY($O$2)=6,1,0)</f>
        <v>0</v>
      </c>
      <c r="AK5" s="117">
        <f>IF(WEEKDAY($Q$2)=3,1,0)</f>
        <v>0</v>
      </c>
      <c r="AL5" s="117">
        <f>IF(WEEKDAY($Q$2)=6,1,0)</f>
        <v>0</v>
      </c>
      <c r="AM5" s="117">
        <f>IF(WEEKDAY($S$2)=2,1,0)</f>
        <v>0</v>
      </c>
      <c r="AN5" s="108"/>
      <c r="AO5" s="121">
        <f>IF(WEEKDAY($O$2)=3,1,0)</f>
        <v>0</v>
      </c>
      <c r="AP5" s="121">
        <f>IF(WEEKDAY($O$2)=7,1,0)</f>
        <v>0</v>
      </c>
      <c r="AQ5" s="117">
        <f>IF(WEEKDAY($Q$2)=4,1,0)</f>
        <v>0</v>
      </c>
      <c r="AR5" s="117">
        <f>IF(WEEKDAY($Q$2)=7,1,0)</f>
        <v>0</v>
      </c>
      <c r="AS5" s="117">
        <f>IF(WEEKDAY($S$2)=3,1,0)</f>
        <v>0</v>
      </c>
      <c r="AT5" s="117">
        <f>IF(WEEKDAY($S$2)=7,1,0)</f>
        <v>0</v>
      </c>
      <c r="AU5" s="117">
        <f>IF(WEEKDAY($O$2)=4,1,0)</f>
        <v>0</v>
      </c>
      <c r="AV5" s="108"/>
      <c r="AW5" s="117">
        <f>IF(WEEKDAY($Q$2)=5,1,0)</f>
        <v>1</v>
      </c>
      <c r="AX5" s="108"/>
      <c r="AY5" s="117">
        <f>IF(WEEKDAY($S$2)=4,1,0)</f>
        <v>0</v>
      </c>
      <c r="AZ5" s="117">
        <f>IF(WEEKDAY($S$2)=6,1,0)</f>
        <v>0</v>
      </c>
    </row>
    <row r="6" spans="1:52" ht="14.4" hidden="1" thickBot="1" x14ac:dyDescent="0.3">
      <c r="C6" s="117">
        <f>IF(WEEKDAY($U$2)=1,1,0)</f>
        <v>0</v>
      </c>
      <c r="D6" s="117">
        <f>IF(WEEKDAY($U$2)=5,1,0)</f>
        <v>0</v>
      </c>
      <c r="E6" s="117">
        <f>IF(WEEKDAY($W$2)=2,1,0)</f>
        <v>0</v>
      </c>
      <c r="F6" s="111">
        <f>IF(WEEKDAY($W$2)=1,1,0)</f>
        <v>0</v>
      </c>
      <c r="G6" s="120">
        <f>IF(WEEKDAY($Y$2)=1,1,0)</f>
        <v>1</v>
      </c>
      <c r="H6" s="117">
        <f>IF(WEEKDAY($Y$2)=5,1,0)</f>
        <v>0</v>
      </c>
      <c r="I6" s="117">
        <f>IF(WEEKDAY($U$2)=2,1,0)</f>
        <v>0</v>
      </c>
      <c r="J6" s="117">
        <f>IF(WEEKDAY($U$2)=6,1,0)</f>
        <v>0</v>
      </c>
      <c r="K6" s="117">
        <f>IF(WEEKDAY($W$2)=3,1,0)</f>
        <v>0</v>
      </c>
      <c r="L6" s="117">
        <f>IF(WEEKDAY($W$2)=6,1,0)</f>
        <v>1</v>
      </c>
      <c r="M6" s="117">
        <f>IF(WEEKDAY($Y$2)=2,1,0)</f>
        <v>0</v>
      </c>
      <c r="O6" s="121">
        <f>IF(WEEKDAY($U$2)=3,1,0)</f>
        <v>1</v>
      </c>
      <c r="P6" s="121">
        <f>IF(WEEKDAY($U$2)=7,1,0)</f>
        <v>0</v>
      </c>
      <c r="Q6" s="117">
        <f>IF(WEEKDAY($W$2)=4,1,0)</f>
        <v>0</v>
      </c>
      <c r="R6" s="117">
        <f>IF(WEEKDAY($W$2)=7,1,0)</f>
        <v>0</v>
      </c>
      <c r="S6" s="117">
        <f>IF(WEEKDAY($Y$2)=3,1,0)</f>
        <v>0</v>
      </c>
      <c r="T6" s="117">
        <f>IF(WEEKDAY($Y$2)=7,1,0)</f>
        <v>0</v>
      </c>
      <c r="U6" s="117">
        <f>IF(WEEKDAY($U$2)=4,1,0)</f>
        <v>0</v>
      </c>
      <c r="W6" s="117">
        <f>IF(WEEKDAY($W$2)=5,1,0)</f>
        <v>0</v>
      </c>
      <c r="Y6" s="111">
        <f>IF(WEEKDAY($Y$2)=4,1,0)</f>
        <v>0</v>
      </c>
      <c r="Z6" s="120">
        <f>IF(WEEKDAY($Y$2)=6,1,0)</f>
        <v>0</v>
      </c>
      <c r="AA6" s="122"/>
      <c r="AB6" s="116"/>
      <c r="AC6" s="117">
        <f>IF(WEEKDAY($U$2)=1,1,0)</f>
        <v>0</v>
      </c>
      <c r="AD6" s="117">
        <f>IF(WEEKDAY($U$2)=5,1,0)</f>
        <v>0</v>
      </c>
      <c r="AE6" s="117">
        <f>IF(WEEKDAY($W$2)=2,1,0)</f>
        <v>0</v>
      </c>
      <c r="AF6" s="117">
        <f>IF(WEEKDAY($W$2)=1,1,0)</f>
        <v>0</v>
      </c>
      <c r="AG6" s="123">
        <f>IF(WEEKDAY($Y$2)=1,1,0)</f>
        <v>1</v>
      </c>
      <c r="AH6" s="117">
        <f>IF(WEEKDAY($Y$2)=5,1,0)</f>
        <v>0</v>
      </c>
      <c r="AI6" s="117">
        <f>IF(WEEKDAY($U$2)=2,1,0)</f>
        <v>0</v>
      </c>
      <c r="AJ6" s="117">
        <f>IF(WEEKDAY($U$2)=6,1,0)</f>
        <v>0</v>
      </c>
      <c r="AK6" s="117">
        <f>IF(WEEKDAY($W$2)=3,1,0)</f>
        <v>0</v>
      </c>
      <c r="AL6" s="117">
        <f>IF(WEEKDAY($W$2)=6,1,0)</f>
        <v>1</v>
      </c>
      <c r="AM6" s="117">
        <f>IF(WEEKDAY($Y$2)=2,1,0)</f>
        <v>0</v>
      </c>
      <c r="AN6" s="108"/>
      <c r="AO6" s="121">
        <f>IF(WEEKDAY($U$2)=3,1,0)</f>
        <v>1</v>
      </c>
      <c r="AP6" s="121">
        <f>IF(WEEKDAY($U$2)=7,1,0)</f>
        <v>0</v>
      </c>
      <c r="AQ6" s="117">
        <f>IF(WEEKDAY($W$2)=4,1,0)</f>
        <v>0</v>
      </c>
      <c r="AR6" s="117">
        <f>IF(WEEKDAY($W$2)=7,1,0)</f>
        <v>0</v>
      </c>
      <c r="AS6" s="117">
        <f>IF(WEEKDAY($Y$2)=3,1,0)</f>
        <v>0</v>
      </c>
      <c r="AT6" s="117">
        <f>IF(WEEKDAY($Y$2)=7,1,0)</f>
        <v>0</v>
      </c>
      <c r="AU6" s="117">
        <f>IF(WEEKDAY($U$2)=4,1,0)</f>
        <v>0</v>
      </c>
      <c r="AV6" s="108"/>
      <c r="AW6" s="117">
        <f>IF(WEEKDAY($W$2)=5,1,0)</f>
        <v>0</v>
      </c>
      <c r="AX6" s="108"/>
      <c r="AY6" s="117">
        <f>IF(WEEKDAY($Y$2)=4,1,0)</f>
        <v>0</v>
      </c>
      <c r="AZ6" s="117">
        <f>IF(WEEKDAY($Y$2)=6,1,0)</f>
        <v>0</v>
      </c>
    </row>
    <row r="7" spans="1:52" ht="14.4" hidden="1" thickBot="1" x14ac:dyDescent="0.3">
      <c r="G7" s="124"/>
      <c r="AB7" s="116"/>
      <c r="AC7" s="116"/>
      <c r="AD7" s="116"/>
      <c r="AE7" s="116"/>
      <c r="AF7" s="116"/>
      <c r="AG7" s="125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52" ht="14.4" thickBot="1" x14ac:dyDescent="0.3">
      <c r="A8" s="126"/>
      <c r="B8" s="127"/>
      <c r="C8" s="128"/>
      <c r="D8" s="127"/>
      <c r="E8" s="127"/>
      <c r="F8" s="127"/>
      <c r="G8" s="129"/>
      <c r="H8" s="127"/>
      <c r="I8" s="127"/>
      <c r="J8" s="127"/>
      <c r="K8" s="127"/>
      <c r="L8" s="127"/>
      <c r="M8" s="128">
        <v>2013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30"/>
      <c r="Z8" s="131"/>
      <c r="AA8" s="132"/>
      <c r="AB8" s="133"/>
      <c r="AC8" s="134"/>
      <c r="AD8" s="133"/>
      <c r="AE8" s="135">
        <v>2014</v>
      </c>
      <c r="AF8" s="133"/>
      <c r="AG8" s="136"/>
      <c r="AH8" s="127"/>
      <c r="AI8" s="127"/>
      <c r="AJ8" s="127"/>
      <c r="AK8" s="127"/>
      <c r="AL8" s="127"/>
      <c r="AM8" s="128">
        <v>2014</v>
      </c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30"/>
      <c r="AZ8" s="131"/>
    </row>
    <row r="9" spans="1:52" s="106" customFormat="1" ht="27.6" customHeight="1" thickBot="1" x14ac:dyDescent="0.3">
      <c r="A9" s="137"/>
      <c r="B9" s="95"/>
      <c r="C9" s="96" t="s">
        <v>42</v>
      </c>
      <c r="D9" s="95"/>
      <c r="E9" s="97" t="s">
        <v>43</v>
      </c>
      <c r="F9" s="98"/>
      <c r="G9" s="97" t="s">
        <v>44</v>
      </c>
      <c r="H9" s="98"/>
      <c r="I9" s="97" t="s">
        <v>45</v>
      </c>
      <c r="J9" s="99"/>
      <c r="K9" s="97">
        <f>K1</f>
        <v>41395</v>
      </c>
      <c r="L9" s="98"/>
      <c r="M9" s="97">
        <f>M1</f>
        <v>41426</v>
      </c>
      <c r="N9" s="95"/>
      <c r="O9" s="97">
        <f>O1</f>
        <v>41456</v>
      </c>
      <c r="P9" s="98"/>
      <c r="Q9" s="97" t="s">
        <v>46</v>
      </c>
      <c r="R9" s="98"/>
      <c r="S9" s="97" t="s">
        <v>47</v>
      </c>
      <c r="T9" s="98"/>
      <c r="U9" s="97" t="s">
        <v>48</v>
      </c>
      <c r="V9" s="99"/>
      <c r="W9" s="97" t="s">
        <v>49</v>
      </c>
      <c r="X9" s="98"/>
      <c r="Y9" s="101" t="s">
        <v>50</v>
      </c>
      <c r="Z9" s="138"/>
      <c r="AA9" s="139"/>
      <c r="AB9" s="95"/>
      <c r="AC9" s="140" t="s">
        <v>51</v>
      </c>
      <c r="AD9" s="95"/>
      <c r="AE9" s="99" t="s">
        <v>52</v>
      </c>
      <c r="AF9" s="98"/>
      <c r="AG9" s="99" t="s">
        <v>53</v>
      </c>
      <c r="AH9" s="98"/>
      <c r="AI9" s="97">
        <f>AI1</f>
        <v>41730</v>
      </c>
      <c r="AJ9" s="99"/>
      <c r="AK9" s="97">
        <f>AK1</f>
        <v>41760</v>
      </c>
      <c r="AL9" s="98"/>
      <c r="AM9" s="97">
        <f>AM1</f>
        <v>41791</v>
      </c>
      <c r="AN9" s="95"/>
      <c r="AO9" s="97">
        <f>AO1</f>
        <v>41821</v>
      </c>
      <c r="AP9" s="98"/>
      <c r="AQ9" s="97">
        <f>AQ1</f>
        <v>41852</v>
      </c>
      <c r="AR9" s="98"/>
      <c r="AS9" s="97">
        <f>AS1</f>
        <v>41883</v>
      </c>
      <c r="AT9" s="98"/>
      <c r="AU9" s="97">
        <f>AU1</f>
        <v>41913</v>
      </c>
      <c r="AV9" s="99"/>
      <c r="AW9" s="97">
        <f>AW1</f>
        <v>41944</v>
      </c>
      <c r="AX9" s="98"/>
      <c r="AY9" s="97">
        <f>AY1</f>
        <v>41974</v>
      </c>
      <c r="AZ9" s="138"/>
    </row>
    <row r="10" spans="1:52" ht="27.6" customHeight="1" thickBot="1" x14ac:dyDescent="0.3">
      <c r="A10" s="141" t="s">
        <v>6</v>
      </c>
      <c r="B10" s="142">
        <f>IF($C$3=1,1,0)</f>
        <v>0</v>
      </c>
      <c r="C10" s="143"/>
      <c r="D10" s="144">
        <f>IF($F$3=1,1,0)</f>
        <v>0</v>
      </c>
      <c r="E10" s="143"/>
      <c r="F10" s="144">
        <f>IF($G$3=1,1,0)</f>
        <v>0</v>
      </c>
      <c r="G10" s="143"/>
      <c r="H10" s="144">
        <f>IF($C$4=1,1,0)</f>
        <v>0</v>
      </c>
      <c r="I10" s="143"/>
      <c r="J10" s="144">
        <f>IF($F$4=1,1,0)</f>
        <v>0</v>
      </c>
      <c r="K10" s="143"/>
      <c r="L10" s="144">
        <f>IF($G$4=1,1,0)</f>
        <v>0</v>
      </c>
      <c r="M10" s="143"/>
      <c r="N10" s="144">
        <f>IF($C$5=1,1,0)</f>
        <v>0</v>
      </c>
      <c r="O10" s="143"/>
      <c r="P10" s="144">
        <f>IF($F$4=1,1,0)</f>
        <v>0</v>
      </c>
      <c r="Q10" s="143"/>
      <c r="R10" s="144">
        <f>IF($G$5=1,1,0)</f>
        <v>1</v>
      </c>
      <c r="S10" s="143"/>
      <c r="T10" s="144">
        <f>IF($C$6=1,1,0)</f>
        <v>0</v>
      </c>
      <c r="U10" s="143"/>
      <c r="V10" s="144">
        <f>IF($F$6=1,1,0)</f>
        <v>0</v>
      </c>
      <c r="W10" s="143"/>
      <c r="X10" s="144">
        <f>IF($G$6=1,1,0)</f>
        <v>1</v>
      </c>
      <c r="Y10" s="145"/>
      <c r="Z10" s="141" t="s">
        <v>6</v>
      </c>
      <c r="AA10" s="146"/>
      <c r="AB10" s="142">
        <f>IF($C$3=1,1,0)</f>
        <v>0</v>
      </c>
      <c r="AC10" s="96"/>
      <c r="AD10" s="95"/>
      <c r="AE10" s="97"/>
      <c r="AF10" s="98"/>
      <c r="AG10" s="97"/>
      <c r="AH10" s="144">
        <f>IF($C$4=1,1,0)</f>
        <v>0</v>
      </c>
      <c r="AI10" s="143"/>
      <c r="AJ10" s="144">
        <f>IF($F$4=1,1,0)</f>
        <v>0</v>
      </c>
      <c r="AK10" s="143"/>
      <c r="AL10" s="144">
        <f>IF($G$4=1,1,0)</f>
        <v>0</v>
      </c>
      <c r="AM10" s="143"/>
      <c r="AN10" s="144">
        <f>IF($C$5=1,1,0)</f>
        <v>0</v>
      </c>
      <c r="AO10" s="143"/>
      <c r="AP10" s="144">
        <f>IF($F$4=1,1,0)</f>
        <v>0</v>
      </c>
      <c r="AQ10" s="143"/>
      <c r="AR10" s="144">
        <f>IF($G$5=1,1,0)</f>
        <v>1</v>
      </c>
      <c r="AS10" s="143"/>
      <c r="AT10" s="144">
        <f>IF($C$6=1,1,0)</f>
        <v>0</v>
      </c>
      <c r="AU10" s="143"/>
      <c r="AV10" s="144">
        <f>IF($F$6=1,1,0)</f>
        <v>0</v>
      </c>
      <c r="AW10" s="143"/>
      <c r="AX10" s="144">
        <f>IF($G$6=1,1,0)</f>
        <v>1</v>
      </c>
      <c r="AY10" s="143"/>
      <c r="AZ10" s="141" t="s">
        <v>6</v>
      </c>
    </row>
    <row r="11" spans="1:52" ht="27.6" customHeight="1" thickBot="1" x14ac:dyDescent="0.3">
      <c r="A11" s="147" t="s">
        <v>0</v>
      </c>
      <c r="B11" s="148">
        <f>IF($I$3=1,1, IF(B10&gt;0,B10+1, 0))</f>
        <v>0</v>
      </c>
      <c r="C11" s="149"/>
      <c r="D11" s="150">
        <f>IF($E$3=1,1, IF(D10&gt;0,D10+1, 0))</f>
        <v>0</v>
      </c>
      <c r="E11" s="149"/>
      <c r="F11" s="150">
        <f>IF($M$3=1,1, IF(F10&gt;0,F10+1, 0))</f>
        <v>0</v>
      </c>
      <c r="G11" s="149"/>
      <c r="H11" s="142">
        <f>IF($I$4=1,1, IF(H10&gt;0,H10+1, 0))</f>
        <v>1</v>
      </c>
      <c r="I11" s="151" t="s">
        <v>17</v>
      </c>
      <c r="J11" s="150">
        <f>IF($E$4=1,1, IF(J10&gt;0,J10+1, 0))</f>
        <v>0</v>
      </c>
      <c r="K11" s="149"/>
      <c r="L11" s="150">
        <f>IF($M$4=1,1, IF(L10&gt;0,L10+1, 0))</f>
        <v>0</v>
      </c>
      <c r="M11" s="149"/>
      <c r="N11" s="142">
        <f>IF($I$5=1,1, IF(N10&gt;0,N10+1, 0))</f>
        <v>1</v>
      </c>
      <c r="O11" s="149"/>
      <c r="P11" s="150">
        <f>IF($E$5=1,1, IF(P10&gt;0,P10+1, 0))</f>
        <v>0</v>
      </c>
      <c r="Q11" s="149"/>
      <c r="R11" s="150">
        <f>IF($M$5=1,1, IF(R10&gt;0,R10+1, 0))</f>
        <v>2</v>
      </c>
      <c r="S11" s="149"/>
      <c r="T11" s="150">
        <f>IF($I$6=1,1, IF(T10&gt;0,T10+1, 0))</f>
        <v>0</v>
      </c>
      <c r="U11" s="149"/>
      <c r="V11" s="150">
        <f>IF($E$6=1,1, IF(V10&gt;0,V10+1, 0))</f>
        <v>0</v>
      </c>
      <c r="W11" s="149"/>
      <c r="X11" s="150">
        <f>IF($M$6=1,1, IF(X10&gt;0,X10+1, 0))</f>
        <v>2</v>
      </c>
      <c r="Y11" s="456" t="s">
        <v>11</v>
      </c>
      <c r="Z11" s="147" t="s">
        <v>0</v>
      </c>
      <c r="AA11" s="152"/>
      <c r="AB11" s="148"/>
      <c r="AC11" s="143"/>
      <c r="AD11" s="144">
        <f>IF($F$3=1,1,0)</f>
        <v>0</v>
      </c>
      <c r="AE11" s="143"/>
      <c r="AF11" s="144">
        <f>IF($G$3=1,1,0)</f>
        <v>0</v>
      </c>
      <c r="AG11" s="143"/>
      <c r="AH11" s="142">
        <f>IF($I$4=1,1, IF(AH10&gt;0,AH10+1, 0))</f>
        <v>1</v>
      </c>
      <c r="AI11" s="151" t="s">
        <v>17</v>
      </c>
      <c r="AJ11" s="150">
        <f>IF($E$4=1,1, IF(AJ10&gt;0,AJ10+1, 0))</f>
        <v>0</v>
      </c>
      <c r="AK11" s="149"/>
      <c r="AL11" s="150">
        <f>IF($M$4=1,1, IF(AL10&gt;0,AL10+1, 0))</f>
        <v>0</v>
      </c>
      <c r="AM11" s="149"/>
      <c r="AN11" s="142">
        <f>IF($I$5=1,1, IF(AN10&gt;0,AN10+1, 0))</f>
        <v>1</v>
      </c>
      <c r="AO11" s="149"/>
      <c r="AP11" s="150">
        <f>IF($E$5=1,1, IF(AP10&gt;0,AP10+1, 0))</f>
        <v>0</v>
      </c>
      <c r="AQ11" s="149"/>
      <c r="AR11" s="150">
        <f>IF($M$5=1,1, IF(AR10&gt;0,AR10+1, 0))</f>
        <v>2</v>
      </c>
      <c r="AS11" s="149"/>
      <c r="AT11" s="150">
        <f>IF($I$6=1,1, IF(AT10&gt;0,AT10+1, 0))</f>
        <v>0</v>
      </c>
      <c r="AU11" s="149"/>
      <c r="AV11" s="150">
        <f>IF($E$6=1,1, IF(AV10&gt;0,AV10+1, 0))</f>
        <v>0</v>
      </c>
      <c r="AW11" s="149"/>
      <c r="AX11" s="150">
        <f>IF($M$6=1,1, IF(AX10&gt;0,AX10+1, 0))</f>
        <v>2</v>
      </c>
      <c r="AY11" s="149"/>
      <c r="AZ11" s="147" t="s">
        <v>0</v>
      </c>
    </row>
    <row r="12" spans="1:52" ht="27.6" customHeight="1" thickBot="1" x14ac:dyDescent="0.3">
      <c r="A12" s="147" t="s">
        <v>1</v>
      </c>
      <c r="B12" s="153">
        <f>IF($O$3=1,1, IF(B11&gt;0,B11+1, 0))</f>
        <v>1</v>
      </c>
      <c r="C12" s="154" t="s">
        <v>16</v>
      </c>
      <c r="D12" s="155">
        <f>IF($K$3=1,1, IF(D11&gt;0,D11+1, 0))</f>
        <v>0</v>
      </c>
      <c r="E12" s="156"/>
      <c r="F12" s="155">
        <f>IF($S$3=1,1, IF(F11&gt;0,F11+1, 0))</f>
        <v>0</v>
      </c>
      <c r="G12" s="156"/>
      <c r="H12" s="142">
        <f>IF($O$4=1,1, IF(H11&gt;0,H11+1, 0))</f>
        <v>2</v>
      </c>
      <c r="I12" s="156"/>
      <c r="J12" s="155">
        <f>IF($K$4=1,1, IF(J11&gt;0,J11+1, 0))</f>
        <v>0</v>
      </c>
      <c r="K12" s="156"/>
      <c r="L12" s="155">
        <f>IF($S$4=1,1, IF(L11&gt;0,L11+1, 0))</f>
        <v>0</v>
      </c>
      <c r="M12" s="156"/>
      <c r="N12" s="142">
        <f>IF($O$5=1,1, IF(N11&gt;0,N11+1, 0))</f>
        <v>2</v>
      </c>
      <c r="O12" s="156"/>
      <c r="P12" s="155">
        <f>IF($K$5=1,1, IF(P11&gt;0,P11+1, 0))</f>
        <v>0</v>
      </c>
      <c r="Q12" s="156"/>
      <c r="R12" s="155">
        <f>IF($S$5=1,1, IF(R11&gt;0,R11+1, 0))</f>
        <v>3</v>
      </c>
      <c r="S12" s="156"/>
      <c r="T12" s="155">
        <f>IF($O$6=1,1, IF(T11&gt;0,T11+1, 0))</f>
        <v>1</v>
      </c>
      <c r="U12" s="156"/>
      <c r="V12" s="155">
        <f>IF($K$6=1,1, IF(V11&gt;0,V11+1, 0))</f>
        <v>0</v>
      </c>
      <c r="W12" s="156"/>
      <c r="X12" s="155">
        <f>IF($S$6=1,1, IF(X11&gt;0,X11+1, 0))</f>
        <v>3</v>
      </c>
      <c r="Y12" s="457"/>
      <c r="Z12" s="147" t="s">
        <v>1</v>
      </c>
      <c r="AA12" s="152"/>
      <c r="AB12" s="148">
        <f>IF($I$3=1,1, IF(AB10&gt;0,AB10+1, 0))</f>
        <v>0</v>
      </c>
      <c r="AC12" s="149"/>
      <c r="AD12" s="150">
        <f>IF($E$3=1,1, IF(AD11&gt;0,AD11+1, 0))</f>
        <v>0</v>
      </c>
      <c r="AE12" s="149"/>
      <c r="AF12" s="150">
        <f>IF($M$3=1,1, IF(AF11&gt;0,AF11+1, 0))</f>
        <v>0</v>
      </c>
      <c r="AG12" s="149"/>
      <c r="AH12" s="142">
        <f>IF($O$4=1,1, IF(AH11&gt;0,AH11+1, 0))</f>
        <v>2</v>
      </c>
      <c r="AI12" s="156"/>
      <c r="AJ12" s="155">
        <f>IF($K$4=1,1, IF(AJ11&gt;0,AJ11+1, 0))</f>
        <v>0</v>
      </c>
      <c r="AK12" s="156"/>
      <c r="AL12" s="155">
        <f>IF($S$4=1,1, IF(AL11&gt;0,AL11+1, 0))</f>
        <v>0</v>
      </c>
      <c r="AM12" s="156"/>
      <c r="AN12" s="142">
        <f>IF($O$5=1,1, IF(AN11&gt;0,AN11+1, 0))</f>
        <v>2</v>
      </c>
      <c r="AO12" s="156"/>
      <c r="AP12" s="155">
        <f>IF($K$5=1,1, IF(AP11&gt;0,AP11+1, 0))</f>
        <v>0</v>
      </c>
      <c r="AQ12" s="156"/>
      <c r="AR12" s="155">
        <f>IF($S$5=1,1, IF(AR11&gt;0,AR11+1, 0))</f>
        <v>3</v>
      </c>
      <c r="AS12" s="156"/>
      <c r="AT12" s="155">
        <f>IF($O$6=1,1, IF(AT11&gt;0,AT11+1, 0))</f>
        <v>1</v>
      </c>
      <c r="AU12" s="156"/>
      <c r="AV12" s="155">
        <f>IF($K$6=1,1, IF(AV11&gt;0,AV11+1, 0))</f>
        <v>0</v>
      </c>
      <c r="AW12" s="156"/>
      <c r="AX12" s="155">
        <f>IF($S$6=1,1, IF(AX11&gt;0,AX11+1, 0))</f>
        <v>3</v>
      </c>
      <c r="AY12" s="156"/>
      <c r="AZ12" s="147" t="s">
        <v>1</v>
      </c>
    </row>
    <row r="13" spans="1:52" ht="27.6" customHeight="1" thickBot="1" x14ac:dyDescent="0.3">
      <c r="A13" s="147" t="s">
        <v>2</v>
      </c>
      <c r="B13" s="153">
        <f>IF($U$3=1,1, IF(B12&gt;0,B12+1, 0))</f>
        <v>2</v>
      </c>
      <c r="C13" s="156"/>
      <c r="D13" s="155">
        <f>IF($Q$3=1,1, IF(D12&gt;0,D12+1, 0))</f>
        <v>0</v>
      </c>
      <c r="E13" s="157"/>
      <c r="F13" s="155">
        <f>IF($Y$3=1,1, IF(F12&gt;0,F12+1, 0))</f>
        <v>0</v>
      </c>
      <c r="G13" s="156"/>
      <c r="H13" s="142">
        <f>IF($U$4=1,1, IF(H12&gt;0,H12+1, 0))</f>
        <v>3</v>
      </c>
      <c r="I13" s="156"/>
      <c r="J13" s="158">
        <f>IF($Q$4=1,1, IF(J12&gt;0,J12+1, 0))</f>
        <v>1</v>
      </c>
      <c r="K13" s="159" t="s">
        <v>20</v>
      </c>
      <c r="L13" s="155">
        <f>IF($Y$4=1,1, IF(L12&gt;0,L12+1, 0))</f>
        <v>0</v>
      </c>
      <c r="M13" s="156"/>
      <c r="N13" s="142">
        <f>IF($U$5=1,1, IF(N12&gt;0,N12+1, 0))</f>
        <v>3</v>
      </c>
      <c r="O13" s="156"/>
      <c r="P13" s="155">
        <f>IF($Q$5=1,1, IF(P12&gt;0,P12+1, 0))</f>
        <v>0</v>
      </c>
      <c r="Q13" s="157"/>
      <c r="R13" s="155">
        <f>IF($Y$5=1,1, IF(R12&gt;0,R12+1, 0))</f>
        <v>4</v>
      </c>
      <c r="S13" s="156"/>
      <c r="T13" s="155">
        <f>IF($U$6=1,1, IF(T12&gt;0,T12+1, 0))</f>
        <v>2</v>
      </c>
      <c r="U13" s="156"/>
      <c r="V13" s="155">
        <f>IF($Q$6=1,1, IF(V12&gt;0,V12+1, 0))</f>
        <v>0</v>
      </c>
      <c r="W13" s="156"/>
      <c r="X13" s="155">
        <f>IF($Y$6=1,1, IF(X12&gt;0,X12+1, 0))</f>
        <v>4</v>
      </c>
      <c r="Y13" s="457"/>
      <c r="Z13" s="147" t="s">
        <v>2</v>
      </c>
      <c r="AA13" s="160"/>
      <c r="AB13" s="153">
        <f>IF($O$3=1,1, IF(AB12&gt;0,AB12+1, 0))</f>
        <v>1</v>
      </c>
      <c r="AC13" s="154" t="s">
        <v>16</v>
      </c>
      <c r="AD13" s="155">
        <f>IF($K$3=1,1, IF(AD12&gt;0,AD12+1, 0))</f>
        <v>0</v>
      </c>
      <c r="AE13" s="156"/>
      <c r="AF13" s="155">
        <f>IF($S$3=1,1, IF(AF12&gt;0,AF12+1, 0))</f>
        <v>0</v>
      </c>
      <c r="AG13" s="156"/>
      <c r="AH13" s="142">
        <f>IF($U$4=1,1, IF(AH12&gt;0,AH12+1, 0))</f>
        <v>3</v>
      </c>
      <c r="AI13" s="156"/>
      <c r="AJ13" s="158">
        <f>IF($Q$4=1,1, IF(AJ12&gt;0,AJ12+1, 0))</f>
        <v>1</v>
      </c>
      <c r="AK13" s="154" t="s">
        <v>20</v>
      </c>
      <c r="AL13" s="155">
        <f>IF($Y$4=1,1, IF(AL12&gt;0,AL12+1, 0))</f>
        <v>0</v>
      </c>
      <c r="AM13" s="156"/>
      <c r="AN13" s="142">
        <f>IF($U$5=1,1, IF(AN12&gt;0,AN12+1, 0))</f>
        <v>3</v>
      </c>
      <c r="AO13" s="156"/>
      <c r="AP13" s="155">
        <f>IF($Q$5=1,1, IF(AP12&gt;0,AP12+1, 0))</f>
        <v>0</v>
      </c>
      <c r="AQ13" s="156"/>
      <c r="AR13" s="155">
        <f>IF($Y$5=1,1, IF(AR12&gt;0,AR12+1, 0))</f>
        <v>4</v>
      </c>
      <c r="AS13" s="156"/>
      <c r="AT13" s="155">
        <f>IF($U$6=1,1, IF(AT12&gt;0,AT12+1, 0))</f>
        <v>2</v>
      </c>
      <c r="AU13" s="156"/>
      <c r="AV13" s="155">
        <f>IF($Q$6=1,1, IF(AV12&gt;0,AV12+1, 0))</f>
        <v>0</v>
      </c>
      <c r="AW13" s="156"/>
      <c r="AX13" s="155">
        <f>IF($Y$6=1,1, IF(AX12&gt;0,AX12+1, 0))</f>
        <v>4</v>
      </c>
      <c r="AY13" s="156"/>
      <c r="AZ13" s="147" t="s">
        <v>2</v>
      </c>
    </row>
    <row r="14" spans="1:52" ht="27.6" customHeight="1" thickBot="1" x14ac:dyDescent="0.3">
      <c r="A14" s="147" t="s">
        <v>3</v>
      </c>
      <c r="B14" s="153">
        <f>IF($D$3=1,1, IF(B13&gt;0,B13+1, 0))</f>
        <v>3</v>
      </c>
      <c r="C14" s="156"/>
      <c r="D14" s="155"/>
      <c r="E14" s="157"/>
      <c r="F14" s="155">
        <f>IF($H$3=1,1, IF(F13&gt;0,F13+1, 0))</f>
        <v>0</v>
      </c>
      <c r="G14" s="156"/>
      <c r="H14" s="142">
        <f>IF($D$4=1,1, IF(H13&gt;0,H13+1, 0))</f>
        <v>4</v>
      </c>
      <c r="I14" s="156"/>
      <c r="J14" s="155">
        <f>IF($W$4=1,1, IF(J13&gt;0,J13+1, 0))</f>
        <v>2</v>
      </c>
      <c r="K14" s="161" t="s">
        <v>8</v>
      </c>
      <c r="L14" s="155">
        <f>IF($H$4=1,1, IF(L13&gt;0,L13+1, 0))</f>
        <v>0</v>
      </c>
      <c r="M14" s="156"/>
      <c r="N14" s="142">
        <f>IF($D$5=1,1, IF(N13&gt;0,N13+1, 0))</f>
        <v>4</v>
      </c>
      <c r="O14" s="156"/>
      <c r="P14" s="155">
        <f>IF($W$5=1,1, IF(P13&gt;0,P13+1, 0))</f>
        <v>1</v>
      </c>
      <c r="Q14" s="161" t="s">
        <v>8</v>
      </c>
      <c r="R14" s="155">
        <f>IF($H$5=1,1, IF(R13&gt;0,R13+1, 0))</f>
        <v>5</v>
      </c>
      <c r="S14" s="463" t="s">
        <v>41</v>
      </c>
      <c r="T14" s="155">
        <f>IF($D$6=1,1, IF(T13&gt;0,T13+1, 0))</f>
        <v>3</v>
      </c>
      <c r="U14" s="156"/>
      <c r="V14" s="155">
        <f>IF($W$6=1,1, IF(V13&gt;0,V13+1, 0))</f>
        <v>0</v>
      </c>
      <c r="W14" s="156"/>
      <c r="X14" s="153">
        <f>IF($H$6=1,1, IF(X13&gt;0,X13+1, 0))</f>
        <v>5</v>
      </c>
      <c r="Y14" s="458"/>
      <c r="Z14" s="147" t="s">
        <v>3</v>
      </c>
      <c r="AA14" s="160"/>
      <c r="AB14" s="153">
        <f>IF($U$3=1,1, IF(AB13&gt;0,AB13+1, 0))</f>
        <v>2</v>
      </c>
      <c r="AC14" s="156"/>
      <c r="AD14" s="155">
        <f>IF($Q$3=1,1, IF(AD13&gt;0,AD13+1, 0))</f>
        <v>0</v>
      </c>
      <c r="AE14" s="156"/>
      <c r="AF14" s="155">
        <f>IF($Y$3=1,1, IF(AF13&gt;0,AF13+1, 0))</f>
        <v>0</v>
      </c>
      <c r="AG14" s="156"/>
      <c r="AH14" s="142">
        <f>IF($D$4=1,1, IF(AH13&gt;0,AH13+1, 0))</f>
        <v>4</v>
      </c>
      <c r="AI14" s="156"/>
      <c r="AJ14" s="155">
        <f>IF($W$4=1,1, IF(AJ13&gt;0,AJ13+1, 0))</f>
        <v>2</v>
      </c>
      <c r="AK14" s="162" t="s">
        <v>8</v>
      </c>
      <c r="AL14" s="155">
        <f>IF($H$4=1,1, IF(AL13&gt;0,AL13+1, 0))</f>
        <v>0</v>
      </c>
      <c r="AM14" s="156"/>
      <c r="AN14" s="142">
        <f>IF($D$5=1,1, IF(AN13&gt;0,AN13+1, 0))</f>
        <v>4</v>
      </c>
      <c r="AO14" s="156"/>
      <c r="AP14" s="155">
        <f>IF($W$5=1,1, IF(AP13&gt;0,AP13+1, 0))</f>
        <v>1</v>
      </c>
      <c r="AQ14" s="162" t="s">
        <v>8</v>
      </c>
      <c r="AR14" s="155">
        <f>IF($H$5=1,1, IF(AR13&gt;0,AR13+1, 0))</f>
        <v>5</v>
      </c>
      <c r="AS14" s="463" t="s">
        <v>41</v>
      </c>
      <c r="AT14" s="155">
        <f>IF($D$6=1,1, IF(AT13&gt;0,AT13+1, 0))</f>
        <v>3</v>
      </c>
      <c r="AU14" s="156"/>
      <c r="AV14" s="155">
        <f>IF($W$6=1,1, IF(AV13&gt;0,AV13+1, 0))</f>
        <v>0</v>
      </c>
      <c r="AW14" s="163" t="s">
        <v>8</v>
      </c>
      <c r="AX14" s="153">
        <f>IF($H$6=1,1, IF(AX13&gt;0,AX13+1, 0))</f>
        <v>5</v>
      </c>
      <c r="AY14" s="156"/>
      <c r="AZ14" s="147" t="s">
        <v>3</v>
      </c>
    </row>
    <row r="15" spans="1:52" ht="27.6" customHeight="1" thickBot="1" x14ac:dyDescent="0.3">
      <c r="A15" s="147" t="s">
        <v>4</v>
      </c>
      <c r="B15" s="153">
        <f>IF($J$3=1,1, IF(B14&gt;0,B14+1, 0))</f>
        <v>4</v>
      </c>
      <c r="C15" s="156"/>
      <c r="D15" s="155">
        <f>IF($L$3=1,1, IF(D14&gt;0,D14+1, 0))</f>
        <v>1</v>
      </c>
      <c r="E15" s="164" t="s">
        <v>8</v>
      </c>
      <c r="F15" s="155">
        <f>IF($Z$3=1,1, IF(F14&gt;0,F14+1, 0))</f>
        <v>1</v>
      </c>
      <c r="G15" s="156"/>
      <c r="H15" s="142">
        <f>IF($J$4=1,1, IF(H14&gt;0,H14+1, 0))</f>
        <v>5</v>
      </c>
      <c r="I15" s="156"/>
      <c r="J15" s="155">
        <f>IF($L$4=1,1, IF(J14&gt;0,J14+1, 0))</f>
        <v>3</v>
      </c>
      <c r="K15" s="164" t="s">
        <v>8</v>
      </c>
      <c r="L15" s="155">
        <f>IF($Z$4=1,1, IF(L14&gt;0,L14+1, 0))</f>
        <v>0</v>
      </c>
      <c r="M15" s="156"/>
      <c r="N15" s="142">
        <f>IF($J$5=1,1, IF(N14&gt;0,N14+1, 0))</f>
        <v>5</v>
      </c>
      <c r="O15" s="156"/>
      <c r="P15" s="155">
        <f>IF($L$5=1,1, IF(P14&gt;0,P14+1, 0))</f>
        <v>2</v>
      </c>
      <c r="Q15" s="164" t="s">
        <v>8</v>
      </c>
      <c r="R15" s="155">
        <f>IF($Z$5=1,1, IF(R14&gt;0,R14+1, 0))</f>
        <v>6</v>
      </c>
      <c r="S15" s="464"/>
      <c r="T15" s="155">
        <f>IF($J$6=1,1, IF(T14&gt;0,T14+1, 0))</f>
        <v>4</v>
      </c>
      <c r="U15" s="156"/>
      <c r="V15" s="155">
        <f>IF($L$6=1,1, IF(V14&gt;0,V14+1, 0))</f>
        <v>1</v>
      </c>
      <c r="W15" s="156"/>
      <c r="X15" s="153">
        <f>IF($Z$6=1,1, IF(X14&gt;0,X14+1, 0))</f>
        <v>6</v>
      </c>
      <c r="Y15" s="165"/>
      <c r="Z15" s="147" t="s">
        <v>4</v>
      </c>
      <c r="AA15" s="160"/>
      <c r="AB15" s="153">
        <f>IF($D$3=1,1, IF(AB14&gt;0,AB14+1, 0))</f>
        <v>3</v>
      </c>
      <c r="AC15" s="156"/>
      <c r="AD15" s="155"/>
      <c r="AE15" s="166"/>
      <c r="AF15" s="155">
        <f>IF($H$3=1,1, IF(AF14&gt;0,AF14+1, 0))</f>
        <v>0</v>
      </c>
      <c r="AG15" s="156"/>
      <c r="AH15" s="142">
        <f>IF($J$4=1,1, IF(AH14&gt;0,AH14+1, 0))</f>
        <v>5</v>
      </c>
      <c r="AI15" s="156"/>
      <c r="AJ15" s="155">
        <f>IF($L$4=1,1, IF(AJ14&gt;0,AJ14+1, 0))</f>
        <v>3</v>
      </c>
      <c r="AK15" s="162" t="s">
        <v>8</v>
      </c>
      <c r="AL15" s="155">
        <f>IF($Z$4=1,1, IF(AL14&gt;0,AL14+1, 0))</f>
        <v>0</v>
      </c>
      <c r="AM15" s="156"/>
      <c r="AN15" s="142">
        <f>IF($J$5=1,1, IF(AN14&gt;0,AN14+1, 0))</f>
        <v>5</v>
      </c>
      <c r="AO15" s="156"/>
      <c r="AP15" s="155">
        <f>IF($L$5=1,1, IF(AP14&gt;0,AP14+1, 0))</f>
        <v>2</v>
      </c>
      <c r="AQ15" s="162" t="s">
        <v>8</v>
      </c>
      <c r="AR15" s="155">
        <f>IF($Z$5=1,1, IF(AR14&gt;0,AR14+1, 0))</f>
        <v>6</v>
      </c>
      <c r="AS15" s="464"/>
      <c r="AT15" s="155">
        <f>IF($J$6=1,1, IF(AT14&gt;0,AT14+1, 0))</f>
        <v>4</v>
      </c>
      <c r="AU15" s="156"/>
      <c r="AV15" s="155">
        <f>IF($L$6=1,1, IF(AV14&gt;0,AV14+1, 0))</f>
        <v>1</v>
      </c>
      <c r="AW15" s="162" t="s">
        <v>8</v>
      </c>
      <c r="AX15" s="153">
        <f>IF($Z$6=1,1, IF(AX14&gt;0,AX14+1, 0))</f>
        <v>6</v>
      </c>
      <c r="AY15" s="156"/>
      <c r="AZ15" s="147" t="s">
        <v>4</v>
      </c>
    </row>
    <row r="16" spans="1:52" ht="27.6" customHeight="1" thickBot="1" x14ac:dyDescent="0.3">
      <c r="A16" s="167" t="s">
        <v>5</v>
      </c>
      <c r="B16" s="153">
        <f>IF($P$3=1,1, IF(B15&gt;0,B15+1, 0))</f>
        <v>5</v>
      </c>
      <c r="C16" s="168"/>
      <c r="D16" s="169">
        <f>IF($R$3=1,1, IF(D15&gt;0,D15+1, 0))</f>
        <v>2</v>
      </c>
      <c r="E16" s="170"/>
      <c r="F16" s="171">
        <f>IF($T$3=1,1, IF(F15&gt;0,F15+1, 0))</f>
        <v>2</v>
      </c>
      <c r="G16" s="168"/>
      <c r="H16" s="142">
        <f>IF($P$4=1,1, IF(H15&gt;0,H15+1, 0))</f>
        <v>6</v>
      </c>
      <c r="I16" s="168"/>
      <c r="J16" s="169">
        <f>IF($R$4=1,1, IF(J15&gt;0,J15+1, 0))</f>
        <v>4</v>
      </c>
      <c r="K16" s="170"/>
      <c r="L16" s="172">
        <f>IF($T$4=1,1, IF(L15&gt;0,L15+1, 0))</f>
        <v>1</v>
      </c>
      <c r="M16" s="168"/>
      <c r="N16" s="142">
        <f>IF($P$5=1,1, IF(N15&gt;0,N15+1, 0))</f>
        <v>6</v>
      </c>
      <c r="O16" s="168"/>
      <c r="P16" s="169">
        <f>IF($R$5=1,1, IF(P15&gt;0,P15+1, 0))</f>
        <v>3</v>
      </c>
      <c r="Q16" s="170"/>
      <c r="R16" s="169">
        <f>IF($T$5=1,1, IF(R15&gt;0,R15+1, 0))</f>
        <v>7</v>
      </c>
      <c r="S16" s="168"/>
      <c r="T16" s="169">
        <f>IF($P$6=1,1, IF(T15&gt;0,T15+1, 0))</f>
        <v>5</v>
      </c>
      <c r="U16" s="168"/>
      <c r="V16" s="169">
        <f>IF($R$6=1,1, IF(V15&gt;0,V15+1, 0))</f>
        <v>2</v>
      </c>
      <c r="W16" s="168"/>
      <c r="X16" s="153">
        <f>IF($T$6=1,1, IF(X15&gt;0,X15+1, 0))</f>
        <v>7</v>
      </c>
      <c r="Y16" s="173"/>
      <c r="Z16" s="167" t="s">
        <v>5</v>
      </c>
      <c r="AA16" s="160"/>
      <c r="AB16" s="153">
        <f>IF($J$3=1,1, IF(AB15&gt;0,AB15+1, 0))</f>
        <v>4</v>
      </c>
      <c r="AC16" s="154"/>
      <c r="AD16" s="158">
        <f>IF($L$3=1,1, IF(AD15&gt;0,AD15+1, 0))</f>
        <v>1</v>
      </c>
      <c r="AE16" s="174"/>
      <c r="AF16" s="158">
        <f>IF($Z$3=1,1, IF(AF15&gt;0,AF15+1, 0))</f>
        <v>1</v>
      </c>
      <c r="AG16" s="154"/>
      <c r="AH16" s="142">
        <f>IF($P$4=1,1, IF(AH15&gt;0,AH15+1, 0))</f>
        <v>6</v>
      </c>
      <c r="AI16" s="168"/>
      <c r="AJ16" s="169">
        <f>IF($R$4=1,1, IF(AJ15&gt;0,AJ15+1, 0))</f>
        <v>4</v>
      </c>
      <c r="AK16" s="168"/>
      <c r="AL16" s="172">
        <f>IF($T$4=1,1, IF(AL15&gt;0,AL15+1, 0))</f>
        <v>1</v>
      </c>
      <c r="AM16" s="168"/>
      <c r="AN16" s="142">
        <f>IF($P$5=1,1, IF(AN15&gt;0,AN15+1, 0))</f>
        <v>6</v>
      </c>
      <c r="AO16" s="168"/>
      <c r="AP16" s="169">
        <f>IF($R$5=1,1, IF(AP15&gt;0,AP15+1, 0))</f>
        <v>3</v>
      </c>
      <c r="AQ16" s="168"/>
      <c r="AR16" s="169">
        <f>IF($T$5=1,1, IF(AR15&gt;0,AR15+1, 0))</f>
        <v>7</v>
      </c>
      <c r="AS16" s="168"/>
      <c r="AT16" s="169">
        <f>IF($P$6=1,1, IF(AT15&gt;0,AT15+1, 0))</f>
        <v>5</v>
      </c>
      <c r="AU16" s="168"/>
      <c r="AV16" s="169">
        <f>IF($R$6=1,1, IF(AV15&gt;0,AV15+1, 0))</f>
        <v>2</v>
      </c>
      <c r="AW16" s="168"/>
      <c r="AX16" s="153">
        <f>IF($T$6=1,1, IF(AX15&gt;0,AX15+1, 0))</f>
        <v>7</v>
      </c>
      <c r="AY16" s="168"/>
      <c r="AZ16" s="167" t="s">
        <v>5</v>
      </c>
    </row>
    <row r="17" spans="1:52" ht="27.6" customHeight="1" thickBot="1" x14ac:dyDescent="0.3">
      <c r="A17" s="167" t="s">
        <v>6</v>
      </c>
      <c r="B17" s="153">
        <f t="shared" ref="B17:B42" si="0">IF(AND(B16&gt;0,B16&lt;31),B16+1,0)</f>
        <v>6</v>
      </c>
      <c r="C17" s="168"/>
      <c r="D17" s="172">
        <f t="shared" ref="D17:D37" si="1">IF(AND(D16&gt;0,D16&lt;$F$2),D16+1,0)</f>
        <v>3</v>
      </c>
      <c r="E17" s="168"/>
      <c r="F17" s="171">
        <f t="shared" ref="F17:F45" si="2">IF(AND(F16&gt;0,F16&lt;31),F16+1,0)</f>
        <v>3</v>
      </c>
      <c r="G17" s="168"/>
      <c r="H17" s="142">
        <f t="shared" ref="H17:H45" si="3">IF(AND(H16&gt;0,H16&lt;30),H16+1,0)</f>
        <v>7</v>
      </c>
      <c r="I17" s="175"/>
      <c r="J17" s="169">
        <f t="shared" ref="J17:J45" si="4">IF(AND(J16&gt;0,J16&lt;31),J16+1,0)</f>
        <v>5</v>
      </c>
      <c r="K17" s="168"/>
      <c r="L17" s="172">
        <f t="shared" ref="L17:L45" si="5">IF(AND(L16&gt;0,L16&lt;30),L16+1,0)</f>
        <v>2</v>
      </c>
      <c r="M17" s="168"/>
      <c r="N17" s="142">
        <f t="shared" ref="N17:N45" si="6">IF(AND(N16&gt;0,N16&lt;31),N16+1,0)</f>
        <v>7</v>
      </c>
      <c r="O17" s="175"/>
      <c r="P17" s="169">
        <f t="shared" ref="P17:P45" si="7">IF(AND(P16&gt;0,P16&lt;31),P16+1,0)</f>
        <v>4</v>
      </c>
      <c r="Q17" s="168"/>
      <c r="R17" s="169">
        <f t="shared" ref="R17:R42" si="8">IF(AND(R16&gt;0,R16&lt;30),R16+1,0)</f>
        <v>8</v>
      </c>
      <c r="S17" s="168"/>
      <c r="T17" s="172">
        <f t="shared" ref="T17:T45" si="9">IF(AND(T16&gt;0,T16&lt;31),T16+1,0)</f>
        <v>6</v>
      </c>
      <c r="U17" s="175"/>
      <c r="V17" s="172">
        <f t="shared" ref="V17:V45" si="10">IF(AND(V16&gt;0,V16&lt;30),V16+1,0)</f>
        <v>3</v>
      </c>
      <c r="W17" s="168"/>
      <c r="X17" s="153">
        <f t="shared" ref="X17:X43" si="11">IF(AND(X16&gt;0,X16&lt;31),X16+1,0)</f>
        <v>8</v>
      </c>
      <c r="Y17" s="173"/>
      <c r="Z17" s="167" t="s">
        <v>6</v>
      </c>
      <c r="AA17" s="160"/>
      <c r="AB17" s="153">
        <f>IF($P$3=1,1, IF(AB16&gt;0,AB16+1, 0))</f>
        <v>5</v>
      </c>
      <c r="AC17" s="168"/>
      <c r="AD17" s="169">
        <f>IF($R$3=1,1, IF(AD16&gt;0,AD16+1, 0))</f>
        <v>2</v>
      </c>
      <c r="AE17" s="168"/>
      <c r="AF17" s="172">
        <f>IF($T$3=1,1, IF(AF16&gt;0,AF16+1, 0))</f>
        <v>2</v>
      </c>
      <c r="AG17" s="175"/>
      <c r="AH17" s="142">
        <f t="shared" ref="AH17:AH45" si="12">IF(AND(AH16&gt;0,AH16&lt;30),AH16+1,0)</f>
        <v>7</v>
      </c>
      <c r="AI17" s="168"/>
      <c r="AJ17" s="169">
        <f t="shared" ref="AJ17:AJ45" si="13">IF(AND(AJ16&gt;0,AJ16&lt;31),AJ16+1,0)</f>
        <v>5</v>
      </c>
      <c r="AK17" s="168"/>
      <c r="AL17" s="172">
        <f t="shared" ref="AL17:AL45" si="14">IF(AND(AL16&gt;0,AL16&lt;30),AL16+1,0)</f>
        <v>2</v>
      </c>
      <c r="AM17" s="168"/>
      <c r="AN17" s="142">
        <f t="shared" ref="AN17:AN45" si="15">IF(AND(AN16&gt;0,AN16&lt;31),AN16+1,0)</f>
        <v>7</v>
      </c>
      <c r="AO17" s="168"/>
      <c r="AP17" s="169">
        <f t="shared" ref="AP17:AP45" si="16">IF(AND(AP16&gt;0,AP16&lt;31),AP16+1,0)</f>
        <v>4</v>
      </c>
      <c r="AQ17" s="168"/>
      <c r="AR17" s="169">
        <f t="shared" ref="AR17:AR42" si="17">IF(AND(AR16&gt;0,AR16&lt;30),AR16+1,0)</f>
        <v>8</v>
      </c>
      <c r="AS17" s="168"/>
      <c r="AT17" s="172">
        <f t="shared" ref="AT17:AT45" si="18">IF(AND(AT16&gt;0,AT16&lt;31),AT16+1,0)</f>
        <v>6</v>
      </c>
      <c r="AU17" s="168"/>
      <c r="AV17" s="172">
        <f t="shared" ref="AV17:AV45" si="19">IF(AND(AV16&gt;0,AV16&lt;30),AV16+1,0)</f>
        <v>3</v>
      </c>
      <c r="AW17" s="168"/>
      <c r="AX17" s="153">
        <f t="shared" ref="AX17:AX45" si="20">IF(AND(AX16&gt;0,AX16&lt;31),AX16+1,0)</f>
        <v>8</v>
      </c>
      <c r="AY17" s="168"/>
      <c r="AZ17" s="167" t="s">
        <v>6</v>
      </c>
    </row>
    <row r="18" spans="1:52" ht="27.6" customHeight="1" thickBot="1" x14ac:dyDescent="0.3">
      <c r="A18" s="147" t="s">
        <v>0</v>
      </c>
      <c r="B18" s="153">
        <f t="shared" si="0"/>
        <v>7</v>
      </c>
      <c r="C18" s="176"/>
      <c r="D18" s="177">
        <f t="shared" si="1"/>
        <v>4</v>
      </c>
      <c r="E18" s="156"/>
      <c r="F18" s="155">
        <f t="shared" si="2"/>
        <v>4</v>
      </c>
      <c r="G18" s="178"/>
      <c r="H18" s="142">
        <f t="shared" si="3"/>
        <v>8</v>
      </c>
      <c r="I18" s="465" t="s">
        <v>12</v>
      </c>
      <c r="J18" s="155">
        <f t="shared" si="4"/>
        <v>6</v>
      </c>
      <c r="K18" s="156"/>
      <c r="L18" s="177">
        <f t="shared" si="5"/>
        <v>3</v>
      </c>
      <c r="M18" s="500" t="s">
        <v>10</v>
      </c>
      <c r="N18" s="142">
        <f t="shared" si="6"/>
        <v>8</v>
      </c>
      <c r="O18" s="468" t="s">
        <v>12</v>
      </c>
      <c r="P18" s="179">
        <f t="shared" si="7"/>
        <v>5</v>
      </c>
      <c r="Q18" s="156"/>
      <c r="R18" s="179">
        <f t="shared" si="8"/>
        <v>9</v>
      </c>
      <c r="S18" s="180"/>
      <c r="T18" s="155">
        <f t="shared" si="9"/>
        <v>7</v>
      </c>
      <c r="U18" s="468" t="s">
        <v>12</v>
      </c>
      <c r="V18" s="177">
        <f t="shared" si="10"/>
        <v>4</v>
      </c>
      <c r="W18" s="156"/>
      <c r="X18" s="153">
        <f t="shared" si="11"/>
        <v>9</v>
      </c>
      <c r="Y18" s="119"/>
      <c r="Z18" s="147" t="s">
        <v>0</v>
      </c>
      <c r="AA18" s="160"/>
      <c r="AB18" s="153">
        <f t="shared" ref="AB18:AB43" si="21">IF(AND(AB17&gt;0,AB17&lt;31),AB17+1,0)</f>
        <v>6</v>
      </c>
      <c r="AC18" s="156"/>
      <c r="AD18" s="177">
        <f t="shared" ref="AD18:AD38" si="22">IF(AND(AD17&gt;0,AD17&lt;$F$2),AD17+1,0)</f>
        <v>3</v>
      </c>
      <c r="AE18" s="156"/>
      <c r="AF18" s="177">
        <f t="shared" ref="AF18:AF46" si="23">IF(AND(AF17&gt;0,AF17&lt;31),AF17+1,0)</f>
        <v>3</v>
      </c>
      <c r="AG18" s="468" t="s">
        <v>12</v>
      </c>
      <c r="AH18" s="142">
        <f t="shared" si="12"/>
        <v>8</v>
      </c>
      <c r="AI18" s="477" t="s">
        <v>12</v>
      </c>
      <c r="AJ18" s="155">
        <f t="shared" si="13"/>
        <v>6</v>
      </c>
      <c r="AK18" s="156"/>
      <c r="AL18" s="177">
        <f t="shared" si="14"/>
        <v>3</v>
      </c>
      <c r="AM18" s="156"/>
      <c r="AN18" s="142">
        <f t="shared" si="15"/>
        <v>8</v>
      </c>
      <c r="AO18" s="477" t="s">
        <v>12</v>
      </c>
      <c r="AP18" s="179">
        <f t="shared" si="16"/>
        <v>5</v>
      </c>
      <c r="AQ18" s="156"/>
      <c r="AR18" s="179">
        <f t="shared" si="17"/>
        <v>9</v>
      </c>
      <c r="AS18" s="479" t="s">
        <v>11</v>
      </c>
      <c r="AT18" s="155">
        <f t="shared" si="18"/>
        <v>7</v>
      </c>
      <c r="AU18" s="477" t="s">
        <v>12</v>
      </c>
      <c r="AV18" s="177">
        <f t="shared" si="19"/>
        <v>4</v>
      </c>
      <c r="AW18" s="156"/>
      <c r="AX18" s="153">
        <f t="shared" si="20"/>
        <v>9</v>
      </c>
      <c r="AY18" s="479" t="s">
        <v>11</v>
      </c>
      <c r="AZ18" s="147" t="s">
        <v>0</v>
      </c>
    </row>
    <row r="19" spans="1:52" ht="27.6" customHeight="1" thickBot="1" x14ac:dyDescent="0.3">
      <c r="A19" s="147" t="s">
        <v>1</v>
      </c>
      <c r="B19" s="153">
        <f t="shared" si="0"/>
        <v>8</v>
      </c>
      <c r="C19" s="176"/>
      <c r="D19" s="177">
        <f t="shared" si="1"/>
        <v>5</v>
      </c>
      <c r="E19" s="156"/>
      <c r="F19" s="155">
        <f t="shared" si="2"/>
        <v>5</v>
      </c>
      <c r="G19" s="461" t="s">
        <v>57</v>
      </c>
      <c r="H19" s="142">
        <f t="shared" si="3"/>
        <v>9</v>
      </c>
      <c r="I19" s="466"/>
      <c r="J19" s="155">
        <f t="shared" si="4"/>
        <v>7</v>
      </c>
      <c r="K19" s="156"/>
      <c r="L19" s="177">
        <f t="shared" si="5"/>
        <v>4</v>
      </c>
      <c r="M19" s="490"/>
      <c r="N19" s="142">
        <f t="shared" si="6"/>
        <v>9</v>
      </c>
      <c r="O19" s="469"/>
      <c r="P19" s="179">
        <f t="shared" si="7"/>
        <v>6</v>
      </c>
      <c r="Q19" s="156"/>
      <c r="R19" s="179">
        <f t="shared" si="8"/>
        <v>10</v>
      </c>
      <c r="S19" s="180"/>
      <c r="T19" s="155">
        <f t="shared" si="9"/>
        <v>8</v>
      </c>
      <c r="U19" s="469"/>
      <c r="V19" s="177">
        <f t="shared" si="10"/>
        <v>5</v>
      </c>
      <c r="W19" s="156"/>
      <c r="X19" s="153">
        <f t="shared" si="11"/>
        <v>10</v>
      </c>
      <c r="Y19" s="181" t="s">
        <v>8</v>
      </c>
      <c r="Z19" s="147" t="s">
        <v>1</v>
      </c>
      <c r="AA19" s="160"/>
      <c r="AB19" s="153">
        <f t="shared" si="21"/>
        <v>7</v>
      </c>
      <c r="AC19" s="176"/>
      <c r="AD19" s="177">
        <f t="shared" si="22"/>
        <v>4</v>
      </c>
      <c r="AE19" s="156"/>
      <c r="AF19" s="155">
        <f t="shared" si="23"/>
        <v>4</v>
      </c>
      <c r="AG19" s="469"/>
      <c r="AH19" s="142">
        <f t="shared" si="12"/>
        <v>9</v>
      </c>
      <c r="AI19" s="469"/>
      <c r="AJ19" s="155">
        <f t="shared" si="13"/>
        <v>7</v>
      </c>
      <c r="AK19" s="156"/>
      <c r="AL19" s="177">
        <f t="shared" si="14"/>
        <v>4</v>
      </c>
      <c r="AM19" s="156"/>
      <c r="AN19" s="142">
        <f t="shared" si="15"/>
        <v>9</v>
      </c>
      <c r="AO19" s="469"/>
      <c r="AP19" s="179">
        <f t="shared" si="16"/>
        <v>6</v>
      </c>
      <c r="AQ19" s="156"/>
      <c r="AR19" s="179">
        <f t="shared" si="17"/>
        <v>10</v>
      </c>
      <c r="AS19" s="472"/>
      <c r="AT19" s="155">
        <f t="shared" si="18"/>
        <v>8</v>
      </c>
      <c r="AU19" s="469"/>
      <c r="AV19" s="177">
        <f t="shared" si="19"/>
        <v>5</v>
      </c>
      <c r="AW19" s="156"/>
      <c r="AX19" s="153">
        <f t="shared" si="20"/>
        <v>10</v>
      </c>
      <c r="AY19" s="472"/>
      <c r="AZ19" s="147" t="s">
        <v>1</v>
      </c>
    </row>
    <row r="20" spans="1:52" ht="27.6" customHeight="1" thickBot="1" x14ac:dyDescent="0.3">
      <c r="A20" s="147" t="s">
        <v>2</v>
      </c>
      <c r="B20" s="179">
        <f t="shared" si="0"/>
        <v>9</v>
      </c>
      <c r="C20" s="176"/>
      <c r="D20" s="177">
        <f t="shared" si="1"/>
        <v>6</v>
      </c>
      <c r="E20" s="156"/>
      <c r="F20" s="155">
        <f t="shared" si="2"/>
        <v>6</v>
      </c>
      <c r="G20" s="462"/>
      <c r="H20" s="182">
        <f t="shared" si="3"/>
        <v>10</v>
      </c>
      <c r="I20" s="466"/>
      <c r="J20" s="155">
        <f t="shared" si="4"/>
        <v>8</v>
      </c>
      <c r="K20" s="156"/>
      <c r="L20" s="177">
        <f t="shared" si="5"/>
        <v>5</v>
      </c>
      <c r="M20" s="490"/>
      <c r="N20" s="142">
        <f t="shared" si="6"/>
        <v>10</v>
      </c>
      <c r="O20" s="469"/>
      <c r="P20" s="179">
        <f t="shared" si="7"/>
        <v>7</v>
      </c>
      <c r="Q20" s="156"/>
      <c r="R20" s="179">
        <f t="shared" si="8"/>
        <v>11</v>
      </c>
      <c r="S20" s="180"/>
      <c r="T20" s="155">
        <f t="shared" si="9"/>
        <v>9</v>
      </c>
      <c r="U20" s="469"/>
      <c r="V20" s="177">
        <f t="shared" si="10"/>
        <v>6</v>
      </c>
      <c r="W20" s="156"/>
      <c r="X20" s="153">
        <f t="shared" si="11"/>
        <v>11</v>
      </c>
      <c r="Y20" s="183" t="s">
        <v>8</v>
      </c>
      <c r="Z20" s="147" t="s">
        <v>2</v>
      </c>
      <c r="AA20" s="160"/>
      <c r="AB20" s="153">
        <f t="shared" si="21"/>
        <v>8</v>
      </c>
      <c r="AC20" s="176"/>
      <c r="AD20" s="177">
        <f t="shared" si="22"/>
        <v>5</v>
      </c>
      <c r="AE20" s="157"/>
      <c r="AF20" s="155">
        <f t="shared" si="23"/>
        <v>5</v>
      </c>
      <c r="AG20" s="469"/>
      <c r="AH20" s="182">
        <f t="shared" si="12"/>
        <v>10</v>
      </c>
      <c r="AI20" s="469"/>
      <c r="AJ20" s="155">
        <f t="shared" si="13"/>
        <v>8</v>
      </c>
      <c r="AK20" s="156"/>
      <c r="AL20" s="177">
        <f t="shared" si="14"/>
        <v>5</v>
      </c>
      <c r="AM20" s="156"/>
      <c r="AN20" s="142">
        <f t="shared" si="15"/>
        <v>10</v>
      </c>
      <c r="AO20" s="469"/>
      <c r="AP20" s="179">
        <f t="shared" si="16"/>
        <v>7</v>
      </c>
      <c r="AQ20" s="156"/>
      <c r="AR20" s="179">
        <f t="shared" si="17"/>
        <v>11</v>
      </c>
      <c r="AS20" s="472"/>
      <c r="AT20" s="155">
        <f t="shared" si="18"/>
        <v>9</v>
      </c>
      <c r="AU20" s="469"/>
      <c r="AV20" s="177">
        <f t="shared" si="19"/>
        <v>6</v>
      </c>
      <c r="AW20" s="156"/>
      <c r="AX20" s="153">
        <f t="shared" si="20"/>
        <v>11</v>
      </c>
      <c r="AY20" s="472"/>
      <c r="AZ20" s="147" t="s">
        <v>2</v>
      </c>
    </row>
    <row r="21" spans="1:52" ht="27.6" customHeight="1" thickBot="1" x14ac:dyDescent="0.3">
      <c r="A21" s="147" t="s">
        <v>3</v>
      </c>
      <c r="B21" s="179">
        <f t="shared" si="0"/>
        <v>10</v>
      </c>
      <c r="C21" s="176"/>
      <c r="D21" s="177">
        <f t="shared" si="1"/>
        <v>7</v>
      </c>
      <c r="E21" s="156"/>
      <c r="F21" s="155">
        <f t="shared" si="2"/>
        <v>7</v>
      </c>
      <c r="G21" s="184"/>
      <c r="H21" s="182">
        <f t="shared" si="3"/>
        <v>11</v>
      </c>
      <c r="I21" s="467"/>
      <c r="J21" s="155">
        <f t="shared" si="4"/>
        <v>9</v>
      </c>
      <c r="K21" s="156"/>
      <c r="L21" s="177">
        <f t="shared" si="5"/>
        <v>6</v>
      </c>
      <c r="M21" s="501"/>
      <c r="N21" s="142">
        <f t="shared" si="6"/>
        <v>11</v>
      </c>
      <c r="O21" s="469"/>
      <c r="P21" s="179">
        <f t="shared" si="7"/>
        <v>8</v>
      </c>
      <c r="Q21" s="185" t="s">
        <v>14</v>
      </c>
      <c r="R21" s="179">
        <f t="shared" si="8"/>
        <v>12</v>
      </c>
      <c r="S21" s="180"/>
      <c r="T21" s="155">
        <f t="shared" si="9"/>
        <v>10</v>
      </c>
      <c r="U21" s="470"/>
      <c r="V21" s="177">
        <f t="shared" si="10"/>
        <v>7</v>
      </c>
      <c r="W21" s="156"/>
      <c r="X21" s="153">
        <f t="shared" si="11"/>
        <v>12</v>
      </c>
      <c r="Y21" s="119"/>
      <c r="Z21" s="147" t="s">
        <v>3</v>
      </c>
      <c r="AA21" s="160"/>
      <c r="AB21" s="179">
        <f t="shared" si="21"/>
        <v>9</v>
      </c>
      <c r="AC21" s="176"/>
      <c r="AD21" s="177">
        <f t="shared" si="22"/>
        <v>6</v>
      </c>
      <c r="AE21" s="161" t="s">
        <v>8</v>
      </c>
      <c r="AF21" s="155">
        <f t="shared" si="23"/>
        <v>6</v>
      </c>
      <c r="AG21" s="470"/>
      <c r="AH21" s="182">
        <f t="shared" si="12"/>
        <v>11</v>
      </c>
      <c r="AI21" s="469"/>
      <c r="AJ21" s="155">
        <f t="shared" si="13"/>
        <v>9</v>
      </c>
      <c r="AK21" s="156"/>
      <c r="AL21" s="177">
        <f t="shared" si="14"/>
        <v>6</v>
      </c>
      <c r="AM21" s="156"/>
      <c r="AN21" s="142">
        <f t="shared" si="15"/>
        <v>11</v>
      </c>
      <c r="AO21" s="469"/>
      <c r="AP21" s="179">
        <f t="shared" si="16"/>
        <v>8</v>
      </c>
      <c r="AQ21" s="185" t="s">
        <v>14</v>
      </c>
      <c r="AR21" s="179">
        <f t="shared" si="17"/>
        <v>12</v>
      </c>
      <c r="AS21" s="472"/>
      <c r="AT21" s="155">
        <f t="shared" si="18"/>
        <v>10</v>
      </c>
      <c r="AU21" s="469"/>
      <c r="AV21" s="177">
        <f t="shared" si="19"/>
        <v>7</v>
      </c>
      <c r="AW21" s="156"/>
      <c r="AX21" s="153">
        <f t="shared" si="20"/>
        <v>12</v>
      </c>
      <c r="AY21" s="472"/>
      <c r="AZ21" s="147" t="s">
        <v>3</v>
      </c>
    </row>
    <row r="22" spans="1:52" ht="27.6" customHeight="1" thickBot="1" x14ac:dyDescent="0.3">
      <c r="A22" s="147" t="s">
        <v>4</v>
      </c>
      <c r="B22" s="179">
        <f t="shared" si="0"/>
        <v>11</v>
      </c>
      <c r="C22" s="185"/>
      <c r="D22" s="177">
        <f t="shared" si="1"/>
        <v>8</v>
      </c>
      <c r="E22" s="185" t="s">
        <v>14</v>
      </c>
      <c r="F22" s="155">
        <f t="shared" si="2"/>
        <v>8</v>
      </c>
      <c r="G22" s="185"/>
      <c r="H22" s="182">
        <f t="shared" si="3"/>
        <v>12</v>
      </c>
      <c r="I22" s="185" t="s">
        <v>14</v>
      </c>
      <c r="J22" s="155">
        <f t="shared" si="4"/>
        <v>10</v>
      </c>
      <c r="K22" s="185"/>
      <c r="L22" s="177">
        <f t="shared" si="5"/>
        <v>7</v>
      </c>
      <c r="M22" s="185" t="s">
        <v>14</v>
      </c>
      <c r="N22" s="142">
        <f t="shared" si="6"/>
        <v>12</v>
      </c>
      <c r="O22" s="470"/>
      <c r="P22" s="158">
        <f t="shared" si="7"/>
        <v>9</v>
      </c>
      <c r="Q22" s="186" t="s">
        <v>22</v>
      </c>
      <c r="R22" s="179">
        <f t="shared" si="8"/>
        <v>13</v>
      </c>
      <c r="S22" s="180"/>
      <c r="T22" s="155">
        <f t="shared" si="9"/>
        <v>11</v>
      </c>
      <c r="U22" s="185" t="s">
        <v>14</v>
      </c>
      <c r="V22" s="177">
        <f t="shared" si="10"/>
        <v>8</v>
      </c>
      <c r="W22" s="156"/>
      <c r="X22" s="153">
        <f t="shared" si="11"/>
        <v>13</v>
      </c>
      <c r="Y22" s="187" t="s">
        <v>14</v>
      </c>
      <c r="Z22" s="147" t="s">
        <v>4</v>
      </c>
      <c r="AA22" s="160"/>
      <c r="AB22" s="179">
        <f t="shared" si="21"/>
        <v>10</v>
      </c>
      <c r="AC22" s="176"/>
      <c r="AD22" s="177">
        <f t="shared" si="22"/>
        <v>7</v>
      </c>
      <c r="AE22" s="164" t="s">
        <v>8</v>
      </c>
      <c r="AF22" s="155">
        <f t="shared" si="23"/>
        <v>7</v>
      </c>
      <c r="AG22" s="185" t="s">
        <v>14</v>
      </c>
      <c r="AH22" s="182">
        <f t="shared" si="12"/>
        <v>12</v>
      </c>
      <c r="AI22" s="185" t="s">
        <v>14</v>
      </c>
      <c r="AJ22" s="155">
        <f t="shared" si="13"/>
        <v>10</v>
      </c>
      <c r="AK22" s="185"/>
      <c r="AL22" s="177">
        <f t="shared" si="14"/>
        <v>7</v>
      </c>
      <c r="AM22" s="185" t="s">
        <v>14</v>
      </c>
      <c r="AN22" s="142">
        <f t="shared" si="15"/>
        <v>12</v>
      </c>
      <c r="AO22" s="478"/>
      <c r="AP22" s="158">
        <f t="shared" si="16"/>
        <v>9</v>
      </c>
      <c r="AQ22" s="186" t="s">
        <v>22</v>
      </c>
      <c r="AR22" s="179">
        <f t="shared" si="17"/>
        <v>13</v>
      </c>
      <c r="AS22" s="480"/>
      <c r="AT22" s="155">
        <f t="shared" si="18"/>
        <v>11</v>
      </c>
      <c r="AU22" s="185" t="s">
        <v>14</v>
      </c>
      <c r="AV22" s="177">
        <f t="shared" si="19"/>
        <v>8</v>
      </c>
      <c r="AW22" s="156"/>
      <c r="AX22" s="153">
        <f t="shared" si="20"/>
        <v>13</v>
      </c>
      <c r="AY22" s="185" t="s">
        <v>14</v>
      </c>
      <c r="AZ22" s="147" t="s">
        <v>4</v>
      </c>
    </row>
    <row r="23" spans="1:52" ht="27.6" customHeight="1" thickBot="1" x14ac:dyDescent="0.3">
      <c r="A23" s="167" t="s">
        <v>5</v>
      </c>
      <c r="B23" s="169">
        <f t="shared" si="0"/>
        <v>12</v>
      </c>
      <c r="C23" s="168"/>
      <c r="D23" s="172">
        <f t="shared" si="1"/>
        <v>9</v>
      </c>
      <c r="E23" s="168"/>
      <c r="F23" s="172">
        <f t="shared" si="2"/>
        <v>9</v>
      </c>
      <c r="G23" s="168"/>
      <c r="H23" s="172">
        <f t="shared" si="3"/>
        <v>13</v>
      </c>
      <c r="I23" s="168"/>
      <c r="J23" s="169">
        <f t="shared" si="4"/>
        <v>11</v>
      </c>
      <c r="K23" s="168"/>
      <c r="L23" s="172">
        <f t="shared" si="5"/>
        <v>8</v>
      </c>
      <c r="M23" s="168"/>
      <c r="N23" s="142">
        <f t="shared" si="6"/>
        <v>13</v>
      </c>
      <c r="O23" s="170"/>
      <c r="P23" s="169">
        <f t="shared" si="7"/>
        <v>10</v>
      </c>
      <c r="Q23" s="168"/>
      <c r="R23" s="169">
        <f t="shared" si="8"/>
        <v>14</v>
      </c>
      <c r="S23" s="168"/>
      <c r="T23" s="172">
        <f t="shared" si="9"/>
        <v>12</v>
      </c>
      <c r="U23" s="168"/>
      <c r="V23" s="172">
        <f t="shared" si="10"/>
        <v>9</v>
      </c>
      <c r="W23" s="168"/>
      <c r="X23" s="153">
        <f t="shared" si="11"/>
        <v>14</v>
      </c>
      <c r="Y23" s="173"/>
      <c r="Z23" s="167" t="s">
        <v>5</v>
      </c>
      <c r="AA23" s="160"/>
      <c r="AB23" s="158">
        <f t="shared" si="21"/>
        <v>11</v>
      </c>
      <c r="AC23" s="188"/>
      <c r="AD23" s="189">
        <f t="shared" si="22"/>
        <v>8</v>
      </c>
      <c r="AE23" s="188"/>
      <c r="AF23" s="158">
        <f t="shared" si="23"/>
        <v>8</v>
      </c>
      <c r="AG23" s="188"/>
      <c r="AH23" s="172">
        <f t="shared" si="12"/>
        <v>13</v>
      </c>
      <c r="AI23" s="168"/>
      <c r="AJ23" s="169">
        <f t="shared" si="13"/>
        <v>11</v>
      </c>
      <c r="AK23" s="168"/>
      <c r="AL23" s="172">
        <f t="shared" si="14"/>
        <v>8</v>
      </c>
      <c r="AM23" s="168"/>
      <c r="AN23" s="142">
        <f t="shared" si="15"/>
        <v>13</v>
      </c>
      <c r="AO23" s="168"/>
      <c r="AP23" s="169">
        <f t="shared" si="16"/>
        <v>10</v>
      </c>
      <c r="AQ23" s="168"/>
      <c r="AR23" s="169">
        <f t="shared" si="17"/>
        <v>14</v>
      </c>
      <c r="AS23" s="168"/>
      <c r="AT23" s="172">
        <f t="shared" si="18"/>
        <v>12</v>
      </c>
      <c r="AU23" s="168"/>
      <c r="AV23" s="172">
        <f t="shared" si="19"/>
        <v>9</v>
      </c>
      <c r="AW23" s="168"/>
      <c r="AX23" s="153">
        <f t="shared" si="20"/>
        <v>14</v>
      </c>
      <c r="AY23" s="168"/>
      <c r="AZ23" s="167" t="s">
        <v>5</v>
      </c>
    </row>
    <row r="24" spans="1:52" ht="27.6" customHeight="1" thickBot="1" x14ac:dyDescent="0.3">
      <c r="A24" s="167" t="s">
        <v>6</v>
      </c>
      <c r="B24" s="169">
        <f t="shared" si="0"/>
        <v>13</v>
      </c>
      <c r="C24" s="168"/>
      <c r="D24" s="172">
        <f t="shared" si="1"/>
        <v>10</v>
      </c>
      <c r="E24" s="168"/>
      <c r="F24" s="172">
        <f t="shared" si="2"/>
        <v>10</v>
      </c>
      <c r="G24" s="175"/>
      <c r="H24" s="172">
        <f t="shared" si="3"/>
        <v>14</v>
      </c>
      <c r="I24" s="168"/>
      <c r="J24" s="169">
        <f t="shared" si="4"/>
        <v>12</v>
      </c>
      <c r="K24" s="168"/>
      <c r="L24" s="172">
        <f t="shared" si="5"/>
        <v>9</v>
      </c>
      <c r="M24" s="168"/>
      <c r="N24" s="142">
        <f t="shared" si="6"/>
        <v>14</v>
      </c>
      <c r="O24" s="168"/>
      <c r="P24" s="169">
        <f t="shared" si="7"/>
        <v>11</v>
      </c>
      <c r="Q24" s="168"/>
      <c r="R24" s="169">
        <f t="shared" si="8"/>
        <v>15</v>
      </c>
      <c r="S24" s="175"/>
      <c r="T24" s="172">
        <f t="shared" si="9"/>
        <v>13</v>
      </c>
      <c r="U24" s="175"/>
      <c r="V24" s="172">
        <f t="shared" si="10"/>
        <v>10</v>
      </c>
      <c r="W24" s="168"/>
      <c r="X24" s="153">
        <f t="shared" si="11"/>
        <v>15</v>
      </c>
      <c r="Y24" s="173"/>
      <c r="Z24" s="167" t="s">
        <v>6</v>
      </c>
      <c r="AA24" s="160"/>
      <c r="AB24" s="169">
        <f t="shared" si="21"/>
        <v>12</v>
      </c>
      <c r="AC24" s="168"/>
      <c r="AD24" s="172">
        <f t="shared" si="22"/>
        <v>9</v>
      </c>
      <c r="AE24" s="168"/>
      <c r="AF24" s="172">
        <f t="shared" si="23"/>
        <v>9</v>
      </c>
      <c r="AG24" s="175"/>
      <c r="AH24" s="172">
        <f t="shared" si="12"/>
        <v>14</v>
      </c>
      <c r="AI24" s="168"/>
      <c r="AJ24" s="169">
        <f t="shared" si="13"/>
        <v>12</v>
      </c>
      <c r="AK24" s="168"/>
      <c r="AL24" s="172">
        <f t="shared" si="14"/>
        <v>9</v>
      </c>
      <c r="AM24" s="168"/>
      <c r="AN24" s="142">
        <f t="shared" si="15"/>
        <v>14</v>
      </c>
      <c r="AO24" s="168"/>
      <c r="AP24" s="169">
        <f t="shared" si="16"/>
        <v>11</v>
      </c>
      <c r="AQ24" s="168"/>
      <c r="AR24" s="169">
        <f t="shared" si="17"/>
        <v>15</v>
      </c>
      <c r="AS24" s="168"/>
      <c r="AT24" s="172">
        <f t="shared" si="18"/>
        <v>13</v>
      </c>
      <c r="AU24" s="168"/>
      <c r="AV24" s="172">
        <f t="shared" si="19"/>
        <v>10</v>
      </c>
      <c r="AW24" s="168"/>
      <c r="AX24" s="153">
        <f t="shared" si="20"/>
        <v>15</v>
      </c>
      <c r="AY24" s="168"/>
      <c r="AZ24" s="167" t="s">
        <v>6</v>
      </c>
    </row>
    <row r="25" spans="1:52" ht="27.6" customHeight="1" thickBot="1" x14ac:dyDescent="0.3">
      <c r="A25" s="147" t="s">
        <v>0</v>
      </c>
      <c r="B25" s="179">
        <f t="shared" si="0"/>
        <v>14</v>
      </c>
      <c r="C25" s="156"/>
      <c r="D25" s="177">
        <f t="shared" si="1"/>
        <v>11</v>
      </c>
      <c r="E25" s="156"/>
      <c r="F25" s="155">
        <f t="shared" si="2"/>
        <v>11</v>
      </c>
      <c r="G25" s="468" t="s">
        <v>12</v>
      </c>
      <c r="H25" s="182">
        <f t="shared" si="3"/>
        <v>15</v>
      </c>
      <c r="I25" s="157"/>
      <c r="J25" s="155">
        <f t="shared" si="4"/>
        <v>13</v>
      </c>
      <c r="K25" s="468" t="s">
        <v>12</v>
      </c>
      <c r="L25" s="177">
        <f t="shared" si="5"/>
        <v>10</v>
      </c>
      <c r="M25" s="190"/>
      <c r="N25" s="142">
        <f t="shared" si="6"/>
        <v>15</v>
      </c>
      <c r="O25" s="156"/>
      <c r="P25" s="179">
        <f t="shared" si="7"/>
        <v>12</v>
      </c>
      <c r="Q25" s="156"/>
      <c r="R25" s="179">
        <f t="shared" si="8"/>
        <v>16</v>
      </c>
      <c r="S25" s="471" t="s">
        <v>11</v>
      </c>
      <c r="T25" s="155">
        <f t="shared" si="9"/>
        <v>14</v>
      </c>
      <c r="U25" s="474" t="s">
        <v>62</v>
      </c>
      <c r="V25" s="177">
        <f t="shared" si="10"/>
        <v>11</v>
      </c>
      <c r="W25" s="157"/>
      <c r="X25" s="153">
        <f t="shared" si="11"/>
        <v>16</v>
      </c>
      <c r="Y25" s="191" t="s">
        <v>24</v>
      </c>
      <c r="Z25" s="147" t="s">
        <v>0</v>
      </c>
      <c r="AA25" s="160"/>
      <c r="AB25" s="155">
        <f t="shared" si="21"/>
        <v>13</v>
      </c>
      <c r="AC25" s="156"/>
      <c r="AD25" s="177">
        <f t="shared" si="22"/>
        <v>10</v>
      </c>
      <c r="AE25" s="156"/>
      <c r="AF25" s="192">
        <f t="shared" si="23"/>
        <v>10</v>
      </c>
      <c r="AG25" s="193"/>
      <c r="AH25" s="182">
        <f t="shared" si="12"/>
        <v>15</v>
      </c>
      <c r="AI25" s="156"/>
      <c r="AJ25" s="155">
        <f t="shared" si="13"/>
        <v>13</v>
      </c>
      <c r="AK25" s="156"/>
      <c r="AL25" s="177">
        <f t="shared" si="14"/>
        <v>10</v>
      </c>
      <c r="AM25" s="479" t="s">
        <v>11</v>
      </c>
      <c r="AN25" s="142">
        <f t="shared" si="15"/>
        <v>15</v>
      </c>
      <c r="AO25" s="156"/>
      <c r="AP25" s="179">
        <f t="shared" si="16"/>
        <v>12</v>
      </c>
      <c r="AQ25" s="156"/>
      <c r="AR25" s="179">
        <f t="shared" si="17"/>
        <v>16</v>
      </c>
      <c r="AS25" s="156"/>
      <c r="AT25" s="155">
        <f t="shared" si="18"/>
        <v>14</v>
      </c>
      <c r="AU25" s="487" t="s">
        <v>13</v>
      </c>
      <c r="AV25" s="177">
        <f t="shared" si="19"/>
        <v>11</v>
      </c>
      <c r="AW25" s="156"/>
      <c r="AX25" s="153">
        <f t="shared" si="20"/>
        <v>16</v>
      </c>
      <c r="AY25" s="154" t="s">
        <v>24</v>
      </c>
      <c r="AZ25" s="147" t="s">
        <v>0</v>
      </c>
    </row>
    <row r="26" spans="1:52" ht="27.6" customHeight="1" x14ac:dyDescent="0.25">
      <c r="A26" s="147" t="s">
        <v>1</v>
      </c>
      <c r="B26" s="179">
        <f t="shared" si="0"/>
        <v>15</v>
      </c>
      <c r="C26" s="156"/>
      <c r="D26" s="177">
        <f t="shared" si="1"/>
        <v>12</v>
      </c>
      <c r="E26" s="156"/>
      <c r="F26" s="155">
        <f t="shared" si="2"/>
        <v>12</v>
      </c>
      <c r="G26" s="469"/>
      <c r="H26" s="182">
        <f t="shared" si="3"/>
        <v>16</v>
      </c>
      <c r="I26" s="459" t="s">
        <v>56</v>
      </c>
      <c r="J26" s="155">
        <f t="shared" si="4"/>
        <v>14</v>
      </c>
      <c r="K26" s="469"/>
      <c r="L26" s="177">
        <f t="shared" si="5"/>
        <v>11</v>
      </c>
      <c r="M26" s="190"/>
      <c r="N26" s="179">
        <f t="shared" si="6"/>
        <v>16</v>
      </c>
      <c r="O26" s="156"/>
      <c r="P26" s="179">
        <f t="shared" si="7"/>
        <v>13</v>
      </c>
      <c r="Q26" s="156"/>
      <c r="R26" s="179">
        <f t="shared" si="8"/>
        <v>17</v>
      </c>
      <c r="S26" s="472"/>
      <c r="T26" s="155">
        <f t="shared" si="9"/>
        <v>15</v>
      </c>
      <c r="U26" s="475"/>
      <c r="V26" s="177">
        <f t="shared" si="10"/>
        <v>12</v>
      </c>
      <c r="W26" s="459" t="s">
        <v>56</v>
      </c>
      <c r="X26" s="153">
        <f t="shared" si="11"/>
        <v>17</v>
      </c>
      <c r="Y26" s="194"/>
      <c r="Z26" s="147" t="s">
        <v>1</v>
      </c>
      <c r="AA26" s="160"/>
      <c r="AB26" s="179">
        <f t="shared" si="21"/>
        <v>14</v>
      </c>
      <c r="AC26" s="156"/>
      <c r="AD26" s="177">
        <f t="shared" si="22"/>
        <v>11</v>
      </c>
      <c r="AE26" s="156"/>
      <c r="AF26" s="155">
        <f t="shared" si="23"/>
        <v>11</v>
      </c>
      <c r="AG26" s="195"/>
      <c r="AH26" s="182">
        <f t="shared" si="12"/>
        <v>16</v>
      </c>
      <c r="AI26" s="156"/>
      <c r="AJ26" s="155">
        <f t="shared" si="13"/>
        <v>14</v>
      </c>
      <c r="AK26" s="156"/>
      <c r="AL26" s="177">
        <f t="shared" si="14"/>
        <v>11</v>
      </c>
      <c r="AM26" s="472"/>
      <c r="AN26" s="179">
        <f t="shared" si="15"/>
        <v>16</v>
      </c>
      <c r="AO26" s="156"/>
      <c r="AP26" s="179">
        <f t="shared" si="16"/>
        <v>13</v>
      </c>
      <c r="AQ26" s="156"/>
      <c r="AR26" s="179">
        <f t="shared" si="17"/>
        <v>17</v>
      </c>
      <c r="AS26" s="156"/>
      <c r="AT26" s="155">
        <f t="shared" si="18"/>
        <v>15</v>
      </c>
      <c r="AU26" s="475"/>
      <c r="AV26" s="177">
        <f t="shared" si="19"/>
        <v>12</v>
      </c>
      <c r="AW26" s="156"/>
      <c r="AX26" s="153">
        <f t="shared" si="20"/>
        <v>17</v>
      </c>
      <c r="AY26" s="156"/>
      <c r="AZ26" s="147" t="s">
        <v>1</v>
      </c>
    </row>
    <row r="27" spans="1:52" ht="27.6" customHeight="1" thickBot="1" x14ac:dyDescent="0.3">
      <c r="A27" s="147" t="s">
        <v>2</v>
      </c>
      <c r="B27" s="179">
        <f t="shared" si="0"/>
        <v>16</v>
      </c>
      <c r="C27" s="156"/>
      <c r="D27" s="177">
        <f t="shared" si="1"/>
        <v>13</v>
      </c>
      <c r="E27" s="156"/>
      <c r="F27" s="155">
        <f t="shared" si="2"/>
        <v>13</v>
      </c>
      <c r="G27" s="469"/>
      <c r="H27" s="182">
        <f t="shared" si="3"/>
        <v>17</v>
      </c>
      <c r="I27" s="460"/>
      <c r="J27" s="155">
        <f t="shared" si="4"/>
        <v>15</v>
      </c>
      <c r="K27" s="469"/>
      <c r="L27" s="177">
        <f t="shared" si="5"/>
        <v>12</v>
      </c>
      <c r="M27" s="190"/>
      <c r="N27" s="179">
        <f t="shared" si="6"/>
        <v>17</v>
      </c>
      <c r="O27" s="156"/>
      <c r="P27" s="179">
        <f t="shared" si="7"/>
        <v>14</v>
      </c>
      <c r="Q27" s="156"/>
      <c r="R27" s="179">
        <f t="shared" si="8"/>
        <v>18</v>
      </c>
      <c r="S27" s="472"/>
      <c r="T27" s="155">
        <f t="shared" si="9"/>
        <v>16</v>
      </c>
      <c r="U27" s="475"/>
      <c r="V27" s="177">
        <f t="shared" si="10"/>
        <v>13</v>
      </c>
      <c r="W27" s="460"/>
      <c r="X27" s="153">
        <f t="shared" si="11"/>
        <v>18</v>
      </c>
      <c r="Y27" s="194"/>
      <c r="Z27" s="147" t="s">
        <v>2</v>
      </c>
      <c r="AA27" s="160"/>
      <c r="AB27" s="179">
        <f t="shared" si="21"/>
        <v>15</v>
      </c>
      <c r="AC27" s="156"/>
      <c r="AD27" s="177">
        <f t="shared" si="22"/>
        <v>12</v>
      </c>
      <c r="AE27" s="156"/>
      <c r="AF27" s="155">
        <f t="shared" si="23"/>
        <v>12</v>
      </c>
      <c r="AG27" s="195"/>
      <c r="AH27" s="182">
        <f t="shared" si="12"/>
        <v>17</v>
      </c>
      <c r="AI27" s="156"/>
      <c r="AJ27" s="155">
        <f t="shared" si="13"/>
        <v>15</v>
      </c>
      <c r="AK27" s="156"/>
      <c r="AL27" s="177">
        <f t="shared" si="14"/>
        <v>12</v>
      </c>
      <c r="AM27" s="472"/>
      <c r="AN27" s="179">
        <f t="shared" si="15"/>
        <v>17</v>
      </c>
      <c r="AO27" s="156"/>
      <c r="AP27" s="179">
        <f t="shared" si="16"/>
        <v>14</v>
      </c>
      <c r="AQ27" s="156"/>
      <c r="AR27" s="179">
        <f t="shared" si="17"/>
        <v>18</v>
      </c>
      <c r="AS27" s="156"/>
      <c r="AT27" s="155">
        <f t="shared" si="18"/>
        <v>16</v>
      </c>
      <c r="AU27" s="475"/>
      <c r="AV27" s="177">
        <f t="shared" si="19"/>
        <v>13</v>
      </c>
      <c r="AW27" s="156"/>
      <c r="AX27" s="153">
        <f t="shared" si="20"/>
        <v>18</v>
      </c>
      <c r="AY27" s="156"/>
      <c r="AZ27" s="147" t="s">
        <v>2</v>
      </c>
    </row>
    <row r="28" spans="1:52" ht="27.6" customHeight="1" thickBot="1" x14ac:dyDescent="0.3">
      <c r="A28" s="147" t="s">
        <v>3</v>
      </c>
      <c r="B28" s="179">
        <f t="shared" si="0"/>
        <v>17</v>
      </c>
      <c r="C28" s="156"/>
      <c r="D28" s="177">
        <f t="shared" si="1"/>
        <v>14</v>
      </c>
      <c r="E28" s="273" t="s">
        <v>37</v>
      </c>
      <c r="F28" s="155">
        <f t="shared" si="2"/>
        <v>14</v>
      </c>
      <c r="G28" s="470"/>
      <c r="H28" s="182">
        <f t="shared" si="3"/>
        <v>18</v>
      </c>
      <c r="I28" s="149"/>
      <c r="J28" s="155">
        <f t="shared" si="4"/>
        <v>16</v>
      </c>
      <c r="K28" s="470"/>
      <c r="L28" s="177">
        <f t="shared" si="5"/>
        <v>13</v>
      </c>
      <c r="M28" s="190"/>
      <c r="N28" s="179">
        <f t="shared" si="6"/>
        <v>18</v>
      </c>
      <c r="O28" s="156"/>
      <c r="P28" s="179">
        <f t="shared" si="7"/>
        <v>15</v>
      </c>
      <c r="Q28" s="156"/>
      <c r="R28" s="179">
        <f t="shared" si="8"/>
        <v>19</v>
      </c>
      <c r="S28" s="472"/>
      <c r="T28" s="155">
        <f t="shared" si="9"/>
        <v>17</v>
      </c>
      <c r="U28" s="475"/>
      <c r="V28" s="177">
        <f t="shared" si="10"/>
        <v>14</v>
      </c>
      <c r="W28" s="149"/>
      <c r="X28" s="153">
        <f t="shared" si="11"/>
        <v>19</v>
      </c>
      <c r="Y28" s="194"/>
      <c r="Z28" s="147" t="s">
        <v>3</v>
      </c>
      <c r="AA28" s="160"/>
      <c r="AB28" s="179">
        <f t="shared" si="21"/>
        <v>16</v>
      </c>
      <c r="AC28" s="156"/>
      <c r="AD28" s="177">
        <f t="shared" si="22"/>
        <v>13</v>
      </c>
      <c r="AE28" s="273" t="s">
        <v>37</v>
      </c>
      <c r="AF28" s="155">
        <f t="shared" si="23"/>
        <v>13</v>
      </c>
      <c r="AG28" s="195"/>
      <c r="AH28" s="182">
        <f t="shared" si="12"/>
        <v>18</v>
      </c>
      <c r="AI28" s="156"/>
      <c r="AJ28" s="155">
        <f t="shared" si="13"/>
        <v>16</v>
      </c>
      <c r="AK28" s="156"/>
      <c r="AL28" s="177">
        <f t="shared" si="14"/>
        <v>13</v>
      </c>
      <c r="AM28" s="472"/>
      <c r="AN28" s="179">
        <f t="shared" si="15"/>
        <v>18</v>
      </c>
      <c r="AO28" s="156"/>
      <c r="AP28" s="179">
        <f t="shared" si="16"/>
        <v>15</v>
      </c>
      <c r="AQ28" s="156"/>
      <c r="AR28" s="179">
        <f t="shared" si="17"/>
        <v>19</v>
      </c>
      <c r="AS28" s="156"/>
      <c r="AT28" s="155">
        <f t="shared" si="18"/>
        <v>17</v>
      </c>
      <c r="AU28" s="475"/>
      <c r="AV28" s="177">
        <f t="shared" si="19"/>
        <v>14</v>
      </c>
      <c r="AW28" s="156"/>
      <c r="AX28" s="153">
        <f t="shared" si="20"/>
        <v>19</v>
      </c>
      <c r="AY28" s="156"/>
      <c r="AZ28" s="147" t="s">
        <v>3</v>
      </c>
    </row>
    <row r="29" spans="1:52" ht="27.6" customHeight="1" thickBot="1" x14ac:dyDescent="0.3">
      <c r="A29" s="147" t="s">
        <v>4</v>
      </c>
      <c r="B29" s="179">
        <f t="shared" si="0"/>
        <v>18</v>
      </c>
      <c r="C29" s="196" t="s">
        <v>15</v>
      </c>
      <c r="D29" s="177">
        <f t="shared" si="1"/>
        <v>15</v>
      </c>
      <c r="E29" s="166"/>
      <c r="F29" s="155">
        <f t="shared" si="2"/>
        <v>15</v>
      </c>
      <c r="G29" s="197" t="s">
        <v>15</v>
      </c>
      <c r="H29" s="192">
        <f t="shared" si="3"/>
        <v>19</v>
      </c>
      <c r="I29" s="190"/>
      <c r="J29" s="155">
        <f t="shared" si="4"/>
        <v>17</v>
      </c>
      <c r="K29" s="196" t="s">
        <v>15</v>
      </c>
      <c r="L29" s="192">
        <f t="shared" si="5"/>
        <v>14</v>
      </c>
      <c r="M29" s="190"/>
      <c r="N29" s="179">
        <f t="shared" si="6"/>
        <v>19</v>
      </c>
      <c r="O29" s="166" t="s">
        <v>15</v>
      </c>
      <c r="P29" s="179">
        <f t="shared" si="7"/>
        <v>16</v>
      </c>
      <c r="Q29" s="190"/>
      <c r="R29" s="179">
        <f t="shared" si="8"/>
        <v>20</v>
      </c>
      <c r="S29" s="473"/>
      <c r="T29" s="155">
        <f t="shared" si="9"/>
        <v>18</v>
      </c>
      <c r="U29" s="476"/>
      <c r="V29" s="177">
        <f t="shared" si="10"/>
        <v>15</v>
      </c>
      <c r="W29" s="166" t="s">
        <v>15</v>
      </c>
      <c r="X29" s="153">
        <f t="shared" si="11"/>
        <v>20</v>
      </c>
      <c r="Y29" s="194"/>
      <c r="Z29" s="147" t="s">
        <v>4</v>
      </c>
      <c r="AA29" s="160"/>
      <c r="AB29" s="179">
        <f t="shared" si="21"/>
        <v>17</v>
      </c>
      <c r="AC29" s="166" t="s">
        <v>55</v>
      </c>
      <c r="AD29" s="177">
        <f t="shared" si="22"/>
        <v>14</v>
      </c>
      <c r="AF29" s="155">
        <f t="shared" si="23"/>
        <v>14</v>
      </c>
      <c r="AG29" s="198" t="s">
        <v>55</v>
      </c>
      <c r="AH29" s="192">
        <f t="shared" si="12"/>
        <v>19</v>
      </c>
      <c r="AI29" s="190"/>
      <c r="AJ29" s="155">
        <f t="shared" si="13"/>
        <v>17</v>
      </c>
      <c r="AK29" s="196" t="s">
        <v>15</v>
      </c>
      <c r="AL29" s="192">
        <f t="shared" si="14"/>
        <v>14</v>
      </c>
      <c r="AM29" s="190"/>
      <c r="AN29" s="179">
        <f t="shared" si="15"/>
        <v>19</v>
      </c>
      <c r="AO29" s="166" t="s">
        <v>15</v>
      </c>
      <c r="AP29" s="179">
        <f t="shared" si="16"/>
        <v>16</v>
      </c>
      <c r="AQ29" s="190"/>
      <c r="AR29" s="179">
        <f t="shared" si="17"/>
        <v>20</v>
      </c>
      <c r="AS29" s="166" t="s">
        <v>15</v>
      </c>
      <c r="AT29" s="155">
        <f t="shared" si="18"/>
        <v>18</v>
      </c>
      <c r="AU29" s="488"/>
      <c r="AV29" s="177">
        <f t="shared" si="19"/>
        <v>15</v>
      </c>
      <c r="AW29" s="166" t="s">
        <v>15</v>
      </c>
      <c r="AX29" s="153">
        <f t="shared" si="20"/>
        <v>20</v>
      </c>
      <c r="AY29" s="156"/>
      <c r="AZ29" s="147" t="s">
        <v>4</v>
      </c>
    </row>
    <row r="30" spans="1:52" ht="27.6" customHeight="1" thickBot="1" x14ac:dyDescent="0.3">
      <c r="A30" s="167" t="s">
        <v>5</v>
      </c>
      <c r="B30" s="169">
        <f t="shared" si="0"/>
        <v>19</v>
      </c>
      <c r="C30" s="168"/>
      <c r="D30" s="172">
        <f t="shared" si="1"/>
        <v>16</v>
      </c>
      <c r="E30" s="168"/>
      <c r="F30" s="172">
        <f t="shared" si="2"/>
        <v>16</v>
      </c>
      <c r="G30" s="168"/>
      <c r="H30" s="172">
        <f t="shared" si="3"/>
        <v>20</v>
      </c>
      <c r="I30" s="168"/>
      <c r="J30" s="169">
        <f t="shared" si="4"/>
        <v>18</v>
      </c>
      <c r="K30" s="168"/>
      <c r="L30" s="172">
        <f t="shared" si="5"/>
        <v>15</v>
      </c>
      <c r="M30" s="168"/>
      <c r="N30" s="169">
        <f t="shared" si="6"/>
        <v>20</v>
      </c>
      <c r="O30" s="168"/>
      <c r="P30" s="169">
        <f t="shared" si="7"/>
        <v>17</v>
      </c>
      <c r="Q30" s="168"/>
      <c r="R30" s="142">
        <f t="shared" si="8"/>
        <v>21</v>
      </c>
      <c r="S30" s="170"/>
      <c r="T30" s="172">
        <f t="shared" si="9"/>
        <v>19</v>
      </c>
      <c r="U30" s="170"/>
      <c r="V30" s="172">
        <f t="shared" si="10"/>
        <v>16</v>
      </c>
      <c r="W30" s="168"/>
      <c r="X30" s="153">
        <f t="shared" si="11"/>
        <v>21</v>
      </c>
      <c r="Y30" s="173"/>
      <c r="Z30" s="167" t="s">
        <v>5</v>
      </c>
      <c r="AA30" s="160"/>
      <c r="AB30" s="158">
        <f t="shared" si="21"/>
        <v>18</v>
      </c>
      <c r="AC30" s="199"/>
      <c r="AD30" s="189">
        <f t="shared" si="22"/>
        <v>15</v>
      </c>
      <c r="AE30" s="174"/>
      <c r="AF30" s="158">
        <f t="shared" si="23"/>
        <v>15</v>
      </c>
      <c r="AG30" s="199"/>
      <c r="AH30" s="172">
        <f t="shared" si="12"/>
        <v>20</v>
      </c>
      <c r="AI30" s="168"/>
      <c r="AJ30" s="169">
        <f t="shared" si="13"/>
        <v>18</v>
      </c>
      <c r="AK30" s="168"/>
      <c r="AL30" s="172">
        <f t="shared" si="14"/>
        <v>15</v>
      </c>
      <c r="AM30" s="168"/>
      <c r="AN30" s="169">
        <f t="shared" si="15"/>
        <v>20</v>
      </c>
      <c r="AO30" s="168"/>
      <c r="AP30" s="169">
        <f t="shared" si="16"/>
        <v>17</v>
      </c>
      <c r="AQ30" s="168"/>
      <c r="AR30" s="142">
        <f t="shared" si="17"/>
        <v>21</v>
      </c>
      <c r="AS30" s="168"/>
      <c r="AT30" s="172">
        <f t="shared" si="18"/>
        <v>19</v>
      </c>
      <c r="AU30" s="168"/>
      <c r="AV30" s="172">
        <f t="shared" si="19"/>
        <v>16</v>
      </c>
      <c r="AW30" s="168"/>
      <c r="AX30" s="153">
        <f t="shared" si="20"/>
        <v>21</v>
      </c>
      <c r="AY30" s="168"/>
      <c r="AZ30" s="167" t="s">
        <v>5</v>
      </c>
    </row>
    <row r="31" spans="1:52" ht="27.6" customHeight="1" thickBot="1" x14ac:dyDescent="0.3">
      <c r="A31" s="167" t="s">
        <v>6</v>
      </c>
      <c r="B31" s="169">
        <f t="shared" si="0"/>
        <v>20</v>
      </c>
      <c r="C31" s="175"/>
      <c r="D31" s="172">
        <f t="shared" si="1"/>
        <v>17</v>
      </c>
      <c r="E31" s="175"/>
      <c r="F31" s="172">
        <f t="shared" si="2"/>
        <v>17</v>
      </c>
      <c r="G31" s="175"/>
      <c r="H31" s="172">
        <f t="shared" si="3"/>
        <v>21</v>
      </c>
      <c r="I31" s="168"/>
      <c r="J31" s="169">
        <f t="shared" si="4"/>
        <v>19</v>
      </c>
      <c r="K31" s="175"/>
      <c r="L31" s="200">
        <f t="shared" si="5"/>
        <v>16</v>
      </c>
      <c r="M31" s="201"/>
      <c r="N31" s="169">
        <f t="shared" si="6"/>
        <v>21</v>
      </c>
      <c r="O31" s="168"/>
      <c r="P31" s="169">
        <f t="shared" si="7"/>
        <v>18</v>
      </c>
      <c r="Q31" s="175"/>
      <c r="R31" s="142">
        <f t="shared" si="8"/>
        <v>22</v>
      </c>
      <c r="S31" s="168"/>
      <c r="T31" s="172">
        <f t="shared" si="9"/>
        <v>20</v>
      </c>
      <c r="U31" s="168"/>
      <c r="V31" s="172">
        <f t="shared" si="10"/>
        <v>17</v>
      </c>
      <c r="W31" s="175"/>
      <c r="X31" s="153">
        <f t="shared" si="11"/>
        <v>22</v>
      </c>
      <c r="Y31" s="173"/>
      <c r="Z31" s="167" t="s">
        <v>6</v>
      </c>
      <c r="AA31" s="160"/>
      <c r="AB31" s="169">
        <f t="shared" si="21"/>
        <v>19</v>
      </c>
      <c r="AC31" s="168"/>
      <c r="AD31" s="172">
        <f t="shared" si="22"/>
        <v>16</v>
      </c>
      <c r="AE31" s="175"/>
      <c r="AF31" s="172">
        <f t="shared" si="23"/>
        <v>16</v>
      </c>
      <c r="AG31" s="175"/>
      <c r="AH31" s="172">
        <f t="shared" si="12"/>
        <v>21</v>
      </c>
      <c r="AI31" s="168"/>
      <c r="AJ31" s="169">
        <f t="shared" si="13"/>
        <v>19</v>
      </c>
      <c r="AK31" s="168"/>
      <c r="AL31" s="200">
        <f t="shared" si="14"/>
        <v>16</v>
      </c>
      <c r="AM31" s="201"/>
      <c r="AN31" s="169">
        <f t="shared" si="15"/>
        <v>21</v>
      </c>
      <c r="AO31" s="168"/>
      <c r="AP31" s="169">
        <f t="shared" si="16"/>
        <v>18</v>
      </c>
      <c r="AQ31" s="168"/>
      <c r="AR31" s="142">
        <f t="shared" si="17"/>
        <v>22</v>
      </c>
      <c r="AS31" s="168"/>
      <c r="AT31" s="172">
        <f t="shared" si="18"/>
        <v>20</v>
      </c>
      <c r="AU31" s="168"/>
      <c r="AV31" s="172">
        <f t="shared" si="19"/>
        <v>17</v>
      </c>
      <c r="AW31" s="168"/>
      <c r="AX31" s="153">
        <f t="shared" si="20"/>
        <v>22</v>
      </c>
      <c r="AY31" s="168"/>
      <c r="AZ31" s="167" t="s">
        <v>6</v>
      </c>
    </row>
    <row r="32" spans="1:52" ht="27.6" customHeight="1" thickBot="1" x14ac:dyDescent="0.3">
      <c r="A32" s="147" t="s">
        <v>0</v>
      </c>
      <c r="B32" s="179">
        <f t="shared" si="0"/>
        <v>21</v>
      </c>
      <c r="C32" s="465" t="s">
        <v>12</v>
      </c>
      <c r="D32" s="177">
        <f t="shared" si="1"/>
        <v>18</v>
      </c>
      <c r="E32" s="500" t="s">
        <v>10</v>
      </c>
      <c r="F32" s="155">
        <f t="shared" si="2"/>
        <v>18</v>
      </c>
      <c r="G32" s="471" t="s">
        <v>11</v>
      </c>
      <c r="H32" s="177">
        <f t="shared" si="3"/>
        <v>22</v>
      </c>
      <c r="I32" s="156"/>
      <c r="J32" s="155">
        <f t="shared" si="4"/>
        <v>20</v>
      </c>
      <c r="K32" s="270"/>
      <c r="L32" s="269">
        <f t="shared" si="5"/>
        <v>17</v>
      </c>
      <c r="M32" s="202" t="s">
        <v>21</v>
      </c>
      <c r="N32" s="179">
        <f t="shared" si="6"/>
        <v>22</v>
      </c>
      <c r="O32" s="156"/>
      <c r="P32" s="179">
        <f t="shared" si="7"/>
        <v>19</v>
      </c>
      <c r="Q32" s="500" t="s">
        <v>10</v>
      </c>
      <c r="R32" s="142">
        <f t="shared" si="8"/>
        <v>23</v>
      </c>
      <c r="S32" s="190"/>
      <c r="T32" s="155">
        <f t="shared" si="9"/>
        <v>21</v>
      </c>
      <c r="U32" s="156"/>
      <c r="V32" s="177">
        <f t="shared" si="10"/>
        <v>18</v>
      </c>
      <c r="W32" s="500" t="s">
        <v>10</v>
      </c>
      <c r="X32" s="153">
        <f t="shared" si="11"/>
        <v>23</v>
      </c>
      <c r="Y32" s="194"/>
      <c r="Z32" s="147" t="s">
        <v>0</v>
      </c>
      <c r="AA32" s="160"/>
      <c r="AB32" s="155">
        <f t="shared" si="21"/>
        <v>20</v>
      </c>
      <c r="AC32" s="156"/>
      <c r="AD32" s="177">
        <f t="shared" si="22"/>
        <v>17</v>
      </c>
      <c r="AE32" s="500" t="s">
        <v>10</v>
      </c>
      <c r="AF32" s="177">
        <f t="shared" si="23"/>
        <v>17</v>
      </c>
      <c r="AG32" s="471" t="s">
        <v>11</v>
      </c>
      <c r="AH32" s="177">
        <f t="shared" si="12"/>
        <v>22</v>
      </c>
      <c r="AI32" s="156"/>
      <c r="AJ32" s="155">
        <f t="shared" si="13"/>
        <v>20</v>
      </c>
      <c r="AK32" s="489" t="s">
        <v>10</v>
      </c>
      <c r="AL32" s="200">
        <f t="shared" si="14"/>
        <v>17</v>
      </c>
      <c r="AM32" s="201" t="s">
        <v>21</v>
      </c>
      <c r="AN32" s="179">
        <f t="shared" si="15"/>
        <v>22</v>
      </c>
      <c r="AO32" s="156"/>
      <c r="AP32" s="179">
        <f t="shared" si="16"/>
        <v>19</v>
      </c>
      <c r="AQ32" s="489" t="s">
        <v>10</v>
      </c>
      <c r="AR32" s="142">
        <f t="shared" si="17"/>
        <v>23</v>
      </c>
      <c r="AS32" s="190"/>
      <c r="AT32" s="155">
        <f t="shared" si="18"/>
        <v>21</v>
      </c>
      <c r="AU32" s="156"/>
      <c r="AV32" s="177">
        <f t="shared" si="19"/>
        <v>18</v>
      </c>
      <c r="AW32" s="489" t="s">
        <v>10</v>
      </c>
      <c r="AX32" s="153">
        <f t="shared" si="20"/>
        <v>23</v>
      </c>
      <c r="AY32" s="156"/>
      <c r="AZ32" s="147" t="s">
        <v>0</v>
      </c>
    </row>
    <row r="33" spans="1:57" ht="27.6" customHeight="1" thickBot="1" x14ac:dyDescent="0.3">
      <c r="A33" s="147" t="s">
        <v>1</v>
      </c>
      <c r="B33" s="179">
        <f t="shared" si="0"/>
        <v>22</v>
      </c>
      <c r="C33" s="466"/>
      <c r="D33" s="177">
        <f t="shared" si="1"/>
        <v>19</v>
      </c>
      <c r="E33" s="490"/>
      <c r="F33" s="155">
        <f t="shared" si="2"/>
        <v>19</v>
      </c>
      <c r="G33" s="472"/>
      <c r="H33" s="177">
        <f t="shared" si="3"/>
        <v>23</v>
      </c>
      <c r="I33" s="156"/>
      <c r="J33" s="155">
        <f t="shared" si="4"/>
        <v>21</v>
      </c>
      <c r="K33" s="271"/>
      <c r="L33" s="182">
        <f t="shared" si="5"/>
        <v>18</v>
      </c>
      <c r="M33" s="471" t="s">
        <v>11</v>
      </c>
      <c r="N33" s="179">
        <f t="shared" si="6"/>
        <v>23</v>
      </c>
      <c r="O33" s="156"/>
      <c r="P33" s="179">
        <f t="shared" si="7"/>
        <v>20</v>
      </c>
      <c r="Q33" s="490"/>
      <c r="R33" s="142">
        <f t="shared" si="8"/>
        <v>24</v>
      </c>
      <c r="S33" s="186" t="s">
        <v>23</v>
      </c>
      <c r="T33" s="155">
        <f t="shared" si="9"/>
        <v>22</v>
      </c>
      <c r="U33" s="156"/>
      <c r="V33" s="177">
        <f t="shared" si="10"/>
        <v>19</v>
      </c>
      <c r="W33" s="490"/>
      <c r="X33" s="153">
        <f t="shared" si="11"/>
        <v>24</v>
      </c>
      <c r="Y33" s="194"/>
      <c r="Z33" s="147" t="s">
        <v>1</v>
      </c>
      <c r="AA33" s="160"/>
      <c r="AB33" s="179">
        <f t="shared" si="21"/>
        <v>21</v>
      </c>
      <c r="AC33" s="156"/>
      <c r="AD33" s="177">
        <f t="shared" si="22"/>
        <v>18</v>
      </c>
      <c r="AE33" s="490"/>
      <c r="AF33" s="155">
        <f t="shared" si="23"/>
        <v>18</v>
      </c>
      <c r="AG33" s="472"/>
      <c r="AH33" s="177">
        <f t="shared" si="12"/>
        <v>23</v>
      </c>
      <c r="AI33" s="156"/>
      <c r="AJ33" s="155">
        <f t="shared" si="13"/>
        <v>21</v>
      </c>
      <c r="AK33" s="490"/>
      <c r="AL33" s="177">
        <f t="shared" si="14"/>
        <v>18</v>
      </c>
      <c r="AM33" s="156"/>
      <c r="AN33" s="179">
        <f t="shared" si="15"/>
        <v>23</v>
      </c>
      <c r="AO33" s="156"/>
      <c r="AP33" s="179">
        <f t="shared" si="16"/>
        <v>20</v>
      </c>
      <c r="AQ33" s="490"/>
      <c r="AR33" s="142">
        <f t="shared" si="17"/>
        <v>24</v>
      </c>
      <c r="AS33" s="186" t="s">
        <v>23</v>
      </c>
      <c r="AT33" s="155">
        <f t="shared" si="18"/>
        <v>22</v>
      </c>
      <c r="AU33" s="156"/>
      <c r="AV33" s="177">
        <f t="shared" si="19"/>
        <v>19</v>
      </c>
      <c r="AW33" s="490"/>
      <c r="AX33" s="153">
        <f t="shared" si="20"/>
        <v>24</v>
      </c>
      <c r="AY33" s="156"/>
      <c r="AZ33" s="147" t="s">
        <v>1</v>
      </c>
    </row>
    <row r="34" spans="1:57" ht="27.6" customHeight="1" thickBot="1" x14ac:dyDescent="0.3">
      <c r="A34" s="147" t="s">
        <v>2</v>
      </c>
      <c r="B34" s="179">
        <f t="shared" si="0"/>
        <v>23</v>
      </c>
      <c r="C34" s="466"/>
      <c r="D34" s="177">
        <f t="shared" si="1"/>
        <v>20</v>
      </c>
      <c r="E34" s="490"/>
      <c r="F34" s="142">
        <f t="shared" si="2"/>
        <v>20</v>
      </c>
      <c r="G34" s="473"/>
      <c r="H34" s="177">
        <f t="shared" si="3"/>
        <v>24</v>
      </c>
      <c r="I34" s="156"/>
      <c r="J34" s="155">
        <f t="shared" si="4"/>
        <v>22</v>
      </c>
      <c r="K34" s="271"/>
      <c r="L34" s="182">
        <f t="shared" si="5"/>
        <v>19</v>
      </c>
      <c r="M34" s="472"/>
      <c r="N34" s="179">
        <f t="shared" si="6"/>
        <v>24</v>
      </c>
      <c r="O34" s="156"/>
      <c r="P34" s="179">
        <f t="shared" si="7"/>
        <v>21</v>
      </c>
      <c r="Q34" s="490"/>
      <c r="R34" s="142">
        <f t="shared" si="8"/>
        <v>25</v>
      </c>
      <c r="S34" s="156"/>
      <c r="T34" s="155">
        <f t="shared" si="9"/>
        <v>23</v>
      </c>
      <c r="U34" s="156"/>
      <c r="V34" s="177">
        <f t="shared" si="10"/>
        <v>20</v>
      </c>
      <c r="W34" s="490"/>
      <c r="X34" s="153">
        <f t="shared" si="11"/>
        <v>25</v>
      </c>
      <c r="Y34" s="191" t="s">
        <v>25</v>
      </c>
      <c r="Z34" s="147" t="s">
        <v>2</v>
      </c>
      <c r="AA34" s="160"/>
      <c r="AB34" s="179">
        <f t="shared" si="21"/>
        <v>22</v>
      </c>
      <c r="AC34" s="156"/>
      <c r="AD34" s="177">
        <f t="shared" si="22"/>
        <v>19</v>
      </c>
      <c r="AE34" s="490"/>
      <c r="AF34" s="155">
        <f t="shared" si="23"/>
        <v>19</v>
      </c>
      <c r="AG34" s="472"/>
      <c r="AH34" s="177">
        <f t="shared" si="12"/>
        <v>24</v>
      </c>
      <c r="AI34" s="156"/>
      <c r="AJ34" s="155">
        <f t="shared" si="13"/>
        <v>22</v>
      </c>
      <c r="AK34" s="490"/>
      <c r="AL34" s="177">
        <f t="shared" si="14"/>
        <v>19</v>
      </c>
      <c r="AM34" s="156"/>
      <c r="AN34" s="179">
        <f t="shared" si="15"/>
        <v>24</v>
      </c>
      <c r="AO34" s="156"/>
      <c r="AP34" s="179">
        <f t="shared" si="16"/>
        <v>21</v>
      </c>
      <c r="AQ34" s="490"/>
      <c r="AR34" s="142">
        <f t="shared" si="17"/>
        <v>25</v>
      </c>
      <c r="AS34" s="156"/>
      <c r="AT34" s="155">
        <f t="shared" si="18"/>
        <v>23</v>
      </c>
      <c r="AU34" s="156"/>
      <c r="AV34" s="177">
        <f t="shared" si="19"/>
        <v>20</v>
      </c>
      <c r="AW34" s="490"/>
      <c r="AX34" s="153">
        <f t="shared" si="20"/>
        <v>25</v>
      </c>
      <c r="AY34" s="154" t="s">
        <v>25</v>
      </c>
      <c r="AZ34" s="147" t="s">
        <v>2</v>
      </c>
    </row>
    <row r="35" spans="1:57" ht="27.6" customHeight="1" thickBot="1" x14ac:dyDescent="0.3">
      <c r="A35" s="147" t="s">
        <v>3</v>
      </c>
      <c r="B35" s="179">
        <f t="shared" si="0"/>
        <v>24</v>
      </c>
      <c r="C35" s="467"/>
      <c r="D35" s="177">
        <f t="shared" si="1"/>
        <v>21</v>
      </c>
      <c r="E35" s="490"/>
      <c r="F35" s="142">
        <f t="shared" si="2"/>
        <v>21</v>
      </c>
      <c r="G35" s="203" t="s">
        <v>18</v>
      </c>
      <c r="H35" s="177">
        <f t="shared" si="3"/>
        <v>25</v>
      </c>
      <c r="I35" s="156"/>
      <c r="J35" s="155">
        <f t="shared" si="4"/>
        <v>23</v>
      </c>
      <c r="K35" s="271"/>
      <c r="L35" s="182">
        <f t="shared" si="5"/>
        <v>20</v>
      </c>
      <c r="M35" s="472"/>
      <c r="N35" s="179">
        <f t="shared" si="6"/>
        <v>25</v>
      </c>
      <c r="O35" s="156"/>
      <c r="P35" s="179">
        <f t="shared" si="7"/>
        <v>22</v>
      </c>
      <c r="Q35" s="490"/>
      <c r="R35" s="142">
        <f t="shared" si="8"/>
        <v>26</v>
      </c>
      <c r="S35" s="156"/>
      <c r="T35" s="155">
        <f t="shared" si="9"/>
        <v>24</v>
      </c>
      <c r="U35" s="156"/>
      <c r="V35" s="177">
        <f t="shared" si="10"/>
        <v>21</v>
      </c>
      <c r="W35" s="501"/>
      <c r="X35" s="153">
        <f t="shared" si="11"/>
        <v>26</v>
      </c>
      <c r="Y35" s="191" t="s">
        <v>26</v>
      </c>
      <c r="Z35" s="147" t="s">
        <v>3</v>
      </c>
      <c r="AA35" s="160"/>
      <c r="AB35" s="179">
        <f t="shared" si="21"/>
        <v>23</v>
      </c>
      <c r="AC35" s="156"/>
      <c r="AD35" s="177">
        <f t="shared" si="22"/>
        <v>20</v>
      </c>
      <c r="AE35" s="490"/>
      <c r="AF35" s="204">
        <f t="shared" si="23"/>
        <v>20</v>
      </c>
      <c r="AG35" s="473"/>
      <c r="AH35" s="177">
        <f t="shared" si="12"/>
        <v>25</v>
      </c>
      <c r="AI35" s="156"/>
      <c r="AJ35" s="155">
        <f t="shared" si="13"/>
        <v>23</v>
      </c>
      <c r="AK35" s="491"/>
      <c r="AL35" s="177">
        <f t="shared" si="14"/>
        <v>20</v>
      </c>
      <c r="AM35" s="156"/>
      <c r="AN35" s="179">
        <f t="shared" si="15"/>
        <v>25</v>
      </c>
      <c r="AO35" s="156"/>
      <c r="AP35" s="179">
        <f t="shared" si="16"/>
        <v>22</v>
      </c>
      <c r="AQ35" s="490"/>
      <c r="AR35" s="142">
        <f t="shared" si="17"/>
        <v>26</v>
      </c>
      <c r="AS35" s="156"/>
      <c r="AT35" s="155">
        <f t="shared" si="18"/>
        <v>24</v>
      </c>
      <c r="AU35" s="156"/>
      <c r="AV35" s="177">
        <f t="shared" si="19"/>
        <v>21</v>
      </c>
      <c r="AW35" s="491"/>
      <c r="AX35" s="153">
        <f t="shared" si="20"/>
        <v>26</v>
      </c>
      <c r="AY35" s="154" t="s">
        <v>26</v>
      </c>
      <c r="AZ35" s="147" t="s">
        <v>3</v>
      </c>
    </row>
    <row r="36" spans="1:57" ht="27.6" customHeight="1" thickBot="1" x14ac:dyDescent="0.3">
      <c r="A36" s="147" t="s">
        <v>4</v>
      </c>
      <c r="B36" s="179">
        <f t="shared" si="0"/>
        <v>25</v>
      </c>
      <c r="C36" s="198" t="s">
        <v>54</v>
      </c>
      <c r="D36" s="177">
        <f t="shared" si="1"/>
        <v>22</v>
      </c>
      <c r="E36" s="501"/>
      <c r="F36" s="142">
        <f t="shared" si="2"/>
        <v>22</v>
      </c>
      <c r="G36" s="190"/>
      <c r="H36" s="182">
        <f t="shared" si="3"/>
        <v>26</v>
      </c>
      <c r="I36" s="156"/>
      <c r="J36" s="155">
        <f t="shared" si="4"/>
        <v>24</v>
      </c>
      <c r="K36" s="272"/>
      <c r="L36" s="182">
        <f t="shared" si="5"/>
        <v>21</v>
      </c>
      <c r="M36" s="473"/>
      <c r="N36" s="179">
        <f t="shared" si="6"/>
        <v>26</v>
      </c>
      <c r="O36" s="166" t="s">
        <v>54</v>
      </c>
      <c r="P36" s="179">
        <f t="shared" si="7"/>
        <v>23</v>
      </c>
      <c r="Q36" s="501"/>
      <c r="R36" s="142">
        <f t="shared" si="8"/>
        <v>27</v>
      </c>
      <c r="S36" s="166" t="s">
        <v>54</v>
      </c>
      <c r="T36" s="155">
        <f t="shared" si="9"/>
        <v>25</v>
      </c>
      <c r="U36" s="156"/>
      <c r="V36" s="177">
        <f t="shared" si="10"/>
        <v>22</v>
      </c>
      <c r="W36" s="198" t="s">
        <v>54</v>
      </c>
      <c r="X36" s="153">
        <f t="shared" si="11"/>
        <v>27</v>
      </c>
      <c r="Y36" s="205"/>
      <c r="Z36" s="147" t="s">
        <v>4</v>
      </c>
      <c r="AA36" s="160"/>
      <c r="AB36" s="179">
        <f t="shared" si="21"/>
        <v>24</v>
      </c>
      <c r="AC36" s="156"/>
      <c r="AD36" s="177">
        <f t="shared" si="22"/>
        <v>21</v>
      </c>
      <c r="AE36" s="501"/>
      <c r="AF36" s="204">
        <f t="shared" si="23"/>
        <v>21</v>
      </c>
      <c r="AG36" s="203" t="s">
        <v>18</v>
      </c>
      <c r="AH36" s="182">
        <f t="shared" si="12"/>
        <v>26</v>
      </c>
      <c r="AI36" s="156"/>
      <c r="AJ36" s="155">
        <f t="shared" si="13"/>
        <v>24</v>
      </c>
      <c r="AK36" s="206" t="s">
        <v>54</v>
      </c>
      <c r="AL36" s="177">
        <f t="shared" si="14"/>
        <v>21</v>
      </c>
      <c r="AM36" s="156"/>
      <c r="AN36" s="179">
        <f t="shared" si="15"/>
        <v>26</v>
      </c>
      <c r="AO36" s="206" t="s">
        <v>54</v>
      </c>
      <c r="AP36" s="179">
        <f t="shared" si="16"/>
        <v>23</v>
      </c>
      <c r="AQ36" s="491"/>
      <c r="AR36" s="142">
        <f t="shared" si="17"/>
        <v>27</v>
      </c>
      <c r="AS36" s="206" t="s">
        <v>54</v>
      </c>
      <c r="AT36" s="155">
        <f t="shared" si="18"/>
        <v>25</v>
      </c>
      <c r="AU36" s="156"/>
      <c r="AV36" s="177">
        <f t="shared" si="19"/>
        <v>22</v>
      </c>
      <c r="AW36" s="206" t="s">
        <v>54</v>
      </c>
      <c r="AX36" s="153">
        <f t="shared" si="20"/>
        <v>27</v>
      </c>
      <c r="AY36" s="176"/>
      <c r="AZ36" s="147" t="s">
        <v>4</v>
      </c>
    </row>
    <row r="37" spans="1:57" ht="27.6" customHeight="1" thickBot="1" x14ac:dyDescent="0.3">
      <c r="A37" s="167" t="s">
        <v>5</v>
      </c>
      <c r="B37" s="169">
        <f t="shared" si="0"/>
        <v>26</v>
      </c>
      <c r="C37" s="168"/>
      <c r="D37" s="172">
        <f t="shared" si="1"/>
        <v>23</v>
      </c>
      <c r="E37" s="170"/>
      <c r="F37" s="142">
        <f t="shared" si="2"/>
        <v>23</v>
      </c>
      <c r="G37" s="168"/>
      <c r="H37" s="200">
        <f t="shared" si="3"/>
        <v>27</v>
      </c>
      <c r="I37" s="201" t="s">
        <v>19</v>
      </c>
      <c r="J37" s="169">
        <f t="shared" si="4"/>
        <v>25</v>
      </c>
      <c r="K37" s="170"/>
      <c r="L37" s="142">
        <f t="shared" si="5"/>
        <v>22</v>
      </c>
      <c r="M37" s="170"/>
      <c r="N37" s="169">
        <f t="shared" si="6"/>
        <v>27</v>
      </c>
      <c r="O37" s="168"/>
      <c r="P37" s="169">
        <f t="shared" si="7"/>
        <v>24</v>
      </c>
      <c r="Q37" s="170"/>
      <c r="R37" s="142">
        <f t="shared" si="8"/>
        <v>28</v>
      </c>
      <c r="S37" s="168"/>
      <c r="T37" s="172">
        <f t="shared" si="9"/>
        <v>26</v>
      </c>
      <c r="U37" s="168"/>
      <c r="V37" s="172">
        <f t="shared" si="10"/>
        <v>23</v>
      </c>
      <c r="W37" s="168"/>
      <c r="X37" s="153">
        <f t="shared" si="11"/>
        <v>28</v>
      </c>
      <c r="Y37" s="173"/>
      <c r="Z37" s="167" t="s">
        <v>5</v>
      </c>
      <c r="AA37" s="160"/>
      <c r="AB37" s="158">
        <f t="shared" si="21"/>
        <v>25</v>
      </c>
      <c r="AC37" s="174" t="s">
        <v>54</v>
      </c>
      <c r="AD37" s="189">
        <f t="shared" si="22"/>
        <v>22</v>
      </c>
      <c r="AE37" s="207"/>
      <c r="AF37" s="208">
        <f t="shared" si="23"/>
        <v>22</v>
      </c>
      <c r="AG37" s="186"/>
      <c r="AH37" s="200">
        <f t="shared" si="12"/>
        <v>27</v>
      </c>
      <c r="AI37" s="201" t="s">
        <v>19</v>
      </c>
      <c r="AJ37" s="169">
        <f t="shared" si="13"/>
        <v>25</v>
      </c>
      <c r="AK37" s="168"/>
      <c r="AL37" s="142">
        <f t="shared" si="14"/>
        <v>22</v>
      </c>
      <c r="AM37" s="168"/>
      <c r="AN37" s="169">
        <f t="shared" si="15"/>
        <v>27</v>
      </c>
      <c r="AO37" s="168"/>
      <c r="AP37" s="169">
        <f t="shared" si="16"/>
        <v>24</v>
      </c>
      <c r="AQ37" s="168"/>
      <c r="AR37" s="142">
        <f t="shared" si="17"/>
        <v>28</v>
      </c>
      <c r="AS37" s="168"/>
      <c r="AT37" s="172">
        <f t="shared" si="18"/>
        <v>26</v>
      </c>
      <c r="AU37" s="168"/>
      <c r="AV37" s="172">
        <f t="shared" si="19"/>
        <v>23</v>
      </c>
      <c r="AW37" s="168"/>
      <c r="AX37" s="153">
        <f t="shared" si="20"/>
        <v>28</v>
      </c>
      <c r="AY37" s="168"/>
      <c r="AZ37" s="167" t="s">
        <v>5</v>
      </c>
    </row>
    <row r="38" spans="1:57" ht="27.6" customHeight="1" thickBot="1" x14ac:dyDescent="0.3">
      <c r="A38" s="167" t="s">
        <v>6</v>
      </c>
      <c r="B38" s="169">
        <f t="shared" si="0"/>
        <v>27</v>
      </c>
      <c r="C38" s="168"/>
      <c r="D38" s="172">
        <f>IF(AND(44&gt;0,D37&lt;$F$2),D37+1,0)</f>
        <v>24</v>
      </c>
      <c r="E38" s="168"/>
      <c r="F38" s="142">
        <f t="shared" si="2"/>
        <v>24</v>
      </c>
      <c r="G38" s="168"/>
      <c r="H38" s="172">
        <f t="shared" si="3"/>
        <v>28</v>
      </c>
      <c r="I38" s="168"/>
      <c r="J38" s="169">
        <f t="shared" si="4"/>
        <v>26</v>
      </c>
      <c r="K38" s="168"/>
      <c r="L38" s="142">
        <f t="shared" si="5"/>
        <v>23</v>
      </c>
      <c r="M38" s="168"/>
      <c r="N38" s="169">
        <f t="shared" si="6"/>
        <v>28</v>
      </c>
      <c r="O38" s="175"/>
      <c r="P38" s="169">
        <f t="shared" si="7"/>
        <v>25</v>
      </c>
      <c r="Q38" s="168"/>
      <c r="R38" s="142">
        <f t="shared" si="8"/>
        <v>29</v>
      </c>
      <c r="S38" s="168"/>
      <c r="T38" s="172">
        <f t="shared" si="9"/>
        <v>27</v>
      </c>
      <c r="U38" s="168"/>
      <c r="V38" s="172">
        <f t="shared" si="10"/>
        <v>24</v>
      </c>
      <c r="W38" s="168"/>
      <c r="X38" s="153">
        <f t="shared" si="11"/>
        <v>29</v>
      </c>
      <c r="Y38" s="173"/>
      <c r="Z38" s="167" t="s">
        <v>6</v>
      </c>
      <c r="AA38" s="160"/>
      <c r="AB38" s="169">
        <f t="shared" si="21"/>
        <v>26</v>
      </c>
      <c r="AC38" s="154"/>
      <c r="AD38" s="189">
        <f t="shared" si="22"/>
        <v>23</v>
      </c>
      <c r="AE38" s="154"/>
      <c r="AF38" s="208">
        <f t="shared" si="23"/>
        <v>23</v>
      </c>
      <c r="AG38" s="154"/>
      <c r="AH38" s="172">
        <f t="shared" si="12"/>
        <v>28</v>
      </c>
      <c r="AI38" s="168"/>
      <c r="AJ38" s="169">
        <f t="shared" si="13"/>
        <v>26</v>
      </c>
      <c r="AK38" s="168"/>
      <c r="AL38" s="142">
        <f t="shared" si="14"/>
        <v>23</v>
      </c>
      <c r="AM38" s="168"/>
      <c r="AN38" s="169">
        <f t="shared" si="15"/>
        <v>28</v>
      </c>
      <c r="AO38" s="168"/>
      <c r="AP38" s="169">
        <f t="shared" si="16"/>
        <v>25</v>
      </c>
      <c r="AQ38" s="168"/>
      <c r="AR38" s="142">
        <f t="shared" si="17"/>
        <v>29</v>
      </c>
      <c r="AS38" s="168"/>
      <c r="AT38" s="172">
        <f t="shared" si="18"/>
        <v>27</v>
      </c>
      <c r="AU38" s="168"/>
      <c r="AV38" s="172">
        <f t="shared" si="19"/>
        <v>24</v>
      </c>
      <c r="AW38" s="168"/>
      <c r="AX38" s="153">
        <f t="shared" si="20"/>
        <v>29</v>
      </c>
      <c r="AY38" s="168"/>
      <c r="AZ38" s="167" t="s">
        <v>6</v>
      </c>
    </row>
    <row r="39" spans="1:57" ht="27.6" customHeight="1" thickBot="1" x14ac:dyDescent="0.3">
      <c r="A39" s="147" t="s">
        <v>0</v>
      </c>
      <c r="B39" s="179">
        <f t="shared" si="0"/>
        <v>28</v>
      </c>
      <c r="C39" s="156"/>
      <c r="D39" s="177">
        <f t="shared" ref="D39:D44" si="24">IF(AND(D38&gt;0,D38&lt;$F$2),D38+1,0)</f>
        <v>25</v>
      </c>
      <c r="E39" s="156"/>
      <c r="F39" s="142">
        <f t="shared" si="2"/>
        <v>25</v>
      </c>
      <c r="G39" s="190"/>
      <c r="H39" s="182">
        <f t="shared" si="3"/>
        <v>29</v>
      </c>
      <c r="I39" s="156"/>
      <c r="J39" s="155">
        <f t="shared" si="4"/>
        <v>27</v>
      </c>
      <c r="K39" s="156"/>
      <c r="L39" s="142">
        <f t="shared" si="5"/>
        <v>24</v>
      </c>
      <c r="M39" s="156"/>
      <c r="N39" s="179">
        <f t="shared" si="6"/>
        <v>29</v>
      </c>
      <c r="O39" s="503" t="s">
        <v>65</v>
      </c>
      <c r="P39" s="179">
        <f t="shared" si="7"/>
        <v>26</v>
      </c>
      <c r="Q39" s="156"/>
      <c r="R39" s="142">
        <f t="shared" si="8"/>
        <v>30</v>
      </c>
      <c r="S39" s="156"/>
      <c r="T39" s="155">
        <f t="shared" si="9"/>
        <v>28</v>
      </c>
      <c r="U39" s="156"/>
      <c r="V39" s="177">
        <f t="shared" si="10"/>
        <v>25</v>
      </c>
      <c r="W39" s="156"/>
      <c r="X39" s="153">
        <f t="shared" si="11"/>
        <v>30</v>
      </c>
      <c r="Y39" s="194"/>
      <c r="Z39" s="147" t="s">
        <v>0</v>
      </c>
      <c r="AA39" s="160"/>
      <c r="AB39" s="155">
        <f t="shared" si="21"/>
        <v>27</v>
      </c>
      <c r="AC39" s="156"/>
      <c r="AD39" s="177">
        <f>IF(AND(44&gt;0,AD38&lt;$F$2),AD38+1,0)</f>
        <v>24</v>
      </c>
      <c r="AE39" s="156"/>
      <c r="AF39" s="204">
        <f t="shared" si="23"/>
        <v>24</v>
      </c>
      <c r="AG39" s="156"/>
      <c r="AH39" s="182">
        <f t="shared" si="12"/>
        <v>29</v>
      </c>
      <c r="AI39" s="156"/>
      <c r="AJ39" s="155">
        <f t="shared" si="13"/>
        <v>27</v>
      </c>
      <c r="AK39" s="156"/>
      <c r="AL39" s="142">
        <f t="shared" si="14"/>
        <v>24</v>
      </c>
      <c r="AM39" s="156"/>
      <c r="AN39" s="179">
        <f t="shared" si="15"/>
        <v>29</v>
      </c>
      <c r="AO39" s="156"/>
      <c r="AP39" s="179">
        <f t="shared" si="16"/>
        <v>26</v>
      </c>
      <c r="AQ39" s="156"/>
      <c r="AR39" s="142">
        <f t="shared" si="17"/>
        <v>30</v>
      </c>
      <c r="AS39" s="156"/>
      <c r="AT39" s="155">
        <f t="shared" si="18"/>
        <v>28</v>
      </c>
      <c r="AU39" s="156"/>
      <c r="AV39" s="177">
        <f t="shared" si="19"/>
        <v>25</v>
      </c>
      <c r="AW39" s="156"/>
      <c r="AX39" s="153">
        <f t="shared" si="20"/>
        <v>30</v>
      </c>
      <c r="AY39" s="156"/>
      <c r="AZ39" s="147" t="s">
        <v>0</v>
      </c>
    </row>
    <row r="40" spans="1:57" ht="27.6" customHeight="1" thickBot="1" x14ac:dyDescent="0.3">
      <c r="A40" s="147" t="s">
        <v>1</v>
      </c>
      <c r="B40" s="179">
        <f t="shared" si="0"/>
        <v>29</v>
      </c>
      <c r="C40" s="156"/>
      <c r="D40" s="177">
        <f t="shared" si="24"/>
        <v>26</v>
      </c>
      <c r="E40" s="156"/>
      <c r="F40" s="142">
        <f t="shared" si="2"/>
        <v>26</v>
      </c>
      <c r="G40" s="190"/>
      <c r="H40" s="182">
        <f t="shared" si="3"/>
        <v>30</v>
      </c>
      <c r="I40" s="156"/>
      <c r="J40" s="155">
        <f t="shared" si="4"/>
        <v>28</v>
      </c>
      <c r="K40" s="156"/>
      <c r="L40" s="142">
        <f t="shared" si="5"/>
        <v>25</v>
      </c>
      <c r="M40" s="156"/>
      <c r="N40" s="179">
        <f t="shared" si="6"/>
        <v>30</v>
      </c>
      <c r="O40" s="504"/>
      <c r="P40" s="179">
        <f t="shared" si="7"/>
        <v>27</v>
      </c>
      <c r="Q40" s="156"/>
      <c r="R40" s="179">
        <f t="shared" si="8"/>
        <v>0</v>
      </c>
      <c r="S40" s="156"/>
      <c r="T40" s="155">
        <f t="shared" si="9"/>
        <v>29</v>
      </c>
      <c r="U40" s="156"/>
      <c r="V40" s="177">
        <f t="shared" si="10"/>
        <v>26</v>
      </c>
      <c r="W40" s="156"/>
      <c r="X40" s="153">
        <f t="shared" si="11"/>
        <v>31</v>
      </c>
      <c r="Y40" s="194"/>
      <c r="Z40" s="147" t="s">
        <v>1</v>
      </c>
      <c r="AA40" s="160"/>
      <c r="AB40" s="179">
        <f t="shared" si="21"/>
        <v>28</v>
      </c>
      <c r="AC40" s="156"/>
      <c r="AD40" s="177">
        <f t="shared" ref="AD40:AD45" si="25">IF(AND(AD39&gt;0,AD39&lt;$F$2),AD39+1,0)</f>
        <v>25</v>
      </c>
      <c r="AE40" s="156"/>
      <c r="AF40" s="142">
        <f t="shared" si="23"/>
        <v>25</v>
      </c>
      <c r="AG40" s="190"/>
      <c r="AH40" s="182">
        <f t="shared" si="12"/>
        <v>30</v>
      </c>
      <c r="AI40" s="156"/>
      <c r="AJ40" s="155">
        <f t="shared" si="13"/>
        <v>28</v>
      </c>
      <c r="AK40" s="156"/>
      <c r="AL40" s="142">
        <f t="shared" si="14"/>
        <v>25</v>
      </c>
      <c r="AM40" s="156"/>
      <c r="AN40" s="179">
        <f t="shared" si="15"/>
        <v>30</v>
      </c>
      <c r="AO40" s="156"/>
      <c r="AP40" s="179">
        <f t="shared" si="16"/>
        <v>27</v>
      </c>
      <c r="AQ40" s="156"/>
      <c r="AR40" s="179">
        <f t="shared" si="17"/>
        <v>0</v>
      </c>
      <c r="AS40" s="156"/>
      <c r="AT40" s="155">
        <f t="shared" si="18"/>
        <v>29</v>
      </c>
      <c r="AU40" s="156"/>
      <c r="AV40" s="177">
        <f t="shared" si="19"/>
        <v>26</v>
      </c>
      <c r="AW40" s="156"/>
      <c r="AX40" s="153">
        <f t="shared" si="20"/>
        <v>31</v>
      </c>
      <c r="AY40" s="156"/>
      <c r="AZ40" s="147" t="s">
        <v>1</v>
      </c>
    </row>
    <row r="41" spans="1:57" ht="42.75" customHeight="1" thickBot="1" x14ac:dyDescent="0.3">
      <c r="A41" s="147" t="s">
        <v>2</v>
      </c>
      <c r="B41" s="179">
        <f t="shared" si="0"/>
        <v>30</v>
      </c>
      <c r="C41" s="156"/>
      <c r="D41" s="177">
        <f t="shared" si="24"/>
        <v>27</v>
      </c>
      <c r="E41" s="274" t="s">
        <v>38</v>
      </c>
      <c r="F41" s="142">
        <f t="shared" si="2"/>
        <v>27</v>
      </c>
      <c r="G41" s="190"/>
      <c r="H41" s="182">
        <f t="shared" si="3"/>
        <v>0</v>
      </c>
      <c r="I41" s="156"/>
      <c r="J41" s="155">
        <f t="shared" si="4"/>
        <v>29</v>
      </c>
      <c r="K41" s="156"/>
      <c r="L41" s="142">
        <f t="shared" si="5"/>
        <v>26</v>
      </c>
      <c r="M41" s="156"/>
      <c r="N41" s="179">
        <f t="shared" si="6"/>
        <v>31</v>
      </c>
      <c r="O41" s="505"/>
      <c r="P41" s="179">
        <f t="shared" si="7"/>
        <v>28</v>
      </c>
      <c r="Q41" s="156"/>
      <c r="R41" s="179">
        <f t="shared" si="8"/>
        <v>0</v>
      </c>
      <c r="S41" s="156"/>
      <c r="T41" s="155">
        <f t="shared" si="9"/>
        <v>30</v>
      </c>
      <c r="U41" s="157"/>
      <c r="V41" s="177">
        <f t="shared" si="10"/>
        <v>27</v>
      </c>
      <c r="W41" s="156"/>
      <c r="X41" s="155">
        <f t="shared" si="11"/>
        <v>0</v>
      </c>
      <c r="Y41" s="194"/>
      <c r="Z41" s="147" t="s">
        <v>2</v>
      </c>
      <c r="AA41" s="160"/>
      <c r="AB41" s="179">
        <f t="shared" si="21"/>
        <v>29</v>
      </c>
      <c r="AC41" s="156"/>
      <c r="AD41" s="177">
        <f t="shared" si="25"/>
        <v>26</v>
      </c>
      <c r="AE41" s="274" t="s">
        <v>38</v>
      </c>
      <c r="AF41" s="142">
        <f t="shared" si="23"/>
        <v>26</v>
      </c>
      <c r="AG41" s="190"/>
      <c r="AH41" s="182">
        <f t="shared" si="12"/>
        <v>0</v>
      </c>
      <c r="AI41" s="156"/>
      <c r="AJ41" s="155">
        <f t="shared" si="13"/>
        <v>29</v>
      </c>
      <c r="AK41" s="156"/>
      <c r="AL41" s="142">
        <f t="shared" si="14"/>
        <v>26</v>
      </c>
      <c r="AM41" s="156"/>
      <c r="AN41" s="179">
        <f t="shared" si="15"/>
        <v>31</v>
      </c>
      <c r="AO41" s="156"/>
      <c r="AP41" s="179">
        <f t="shared" si="16"/>
        <v>28</v>
      </c>
      <c r="AQ41" s="156"/>
      <c r="AR41" s="179">
        <f t="shared" si="17"/>
        <v>0</v>
      </c>
      <c r="AS41" s="156"/>
      <c r="AT41" s="155">
        <f t="shared" si="18"/>
        <v>30</v>
      </c>
      <c r="AU41" s="156"/>
      <c r="AV41" s="177">
        <f t="shared" si="19"/>
        <v>27</v>
      </c>
      <c r="AW41" s="156"/>
      <c r="AX41" s="155">
        <f t="shared" si="20"/>
        <v>0</v>
      </c>
      <c r="AY41" s="156"/>
      <c r="AZ41" s="147" t="s">
        <v>2</v>
      </c>
    </row>
    <row r="42" spans="1:57" ht="27.6" customHeight="1" thickBot="1" x14ac:dyDescent="0.3">
      <c r="A42" s="147" t="s">
        <v>3</v>
      </c>
      <c r="B42" s="209">
        <f t="shared" si="0"/>
        <v>31</v>
      </c>
      <c r="C42" s="210" t="s">
        <v>8</v>
      </c>
      <c r="D42" s="177">
        <f t="shared" si="24"/>
        <v>28</v>
      </c>
      <c r="E42" s="156"/>
      <c r="F42" s="142">
        <f t="shared" si="2"/>
        <v>28</v>
      </c>
      <c r="G42" s="190"/>
      <c r="H42" s="182">
        <f t="shared" si="3"/>
        <v>0</v>
      </c>
      <c r="I42" s="156"/>
      <c r="J42" s="155">
        <f t="shared" si="4"/>
        <v>30</v>
      </c>
      <c r="K42" s="156"/>
      <c r="L42" s="142">
        <f t="shared" si="5"/>
        <v>27</v>
      </c>
      <c r="M42" s="156"/>
      <c r="N42" s="179">
        <f t="shared" si="6"/>
        <v>0</v>
      </c>
      <c r="O42" s="149"/>
      <c r="P42" s="179">
        <f t="shared" si="7"/>
        <v>29</v>
      </c>
      <c r="Q42" s="157"/>
      <c r="R42" s="209">
        <f t="shared" si="8"/>
        <v>0</v>
      </c>
      <c r="S42" s="156"/>
      <c r="T42" s="155">
        <f t="shared" si="9"/>
        <v>31</v>
      </c>
      <c r="U42" s="211" t="s">
        <v>8</v>
      </c>
      <c r="V42" s="177">
        <f t="shared" si="10"/>
        <v>28</v>
      </c>
      <c r="W42" s="156"/>
      <c r="X42" s="155">
        <f t="shared" si="11"/>
        <v>0</v>
      </c>
      <c r="Y42" s="194"/>
      <c r="Z42" s="147" t="s">
        <v>3</v>
      </c>
      <c r="AA42" s="160"/>
      <c r="AB42" s="179">
        <f t="shared" si="21"/>
        <v>30</v>
      </c>
      <c r="AC42" s="156"/>
      <c r="AD42" s="177">
        <f t="shared" si="25"/>
        <v>27</v>
      </c>
      <c r="AF42" s="142">
        <f t="shared" si="23"/>
        <v>27</v>
      </c>
      <c r="AG42" s="190"/>
      <c r="AH42" s="182">
        <f t="shared" si="12"/>
        <v>0</v>
      </c>
      <c r="AI42" s="156"/>
      <c r="AJ42" s="155">
        <f t="shared" si="13"/>
        <v>30</v>
      </c>
      <c r="AK42" s="156"/>
      <c r="AL42" s="142">
        <f t="shared" si="14"/>
        <v>27</v>
      </c>
      <c r="AM42" s="156"/>
      <c r="AN42" s="179">
        <f t="shared" si="15"/>
        <v>0</v>
      </c>
      <c r="AO42" s="156"/>
      <c r="AP42" s="179">
        <f t="shared" si="16"/>
        <v>29</v>
      </c>
      <c r="AQ42" s="157"/>
      <c r="AR42" s="209">
        <f t="shared" si="17"/>
        <v>0</v>
      </c>
      <c r="AS42" s="156"/>
      <c r="AT42" s="155">
        <f t="shared" si="18"/>
        <v>31</v>
      </c>
      <c r="AU42" s="163" t="s">
        <v>8</v>
      </c>
      <c r="AV42" s="177">
        <f t="shared" si="19"/>
        <v>28</v>
      </c>
      <c r="AW42" s="156"/>
      <c r="AX42" s="155">
        <f t="shared" si="20"/>
        <v>0</v>
      </c>
      <c r="AY42" s="156"/>
      <c r="AZ42" s="147" t="s">
        <v>3</v>
      </c>
    </row>
    <row r="43" spans="1:57" ht="27.6" customHeight="1" thickBot="1" x14ac:dyDescent="0.3">
      <c r="A43" s="212" t="s">
        <v>4</v>
      </c>
      <c r="B43" s="481" t="s">
        <v>39</v>
      </c>
      <c r="C43" s="482"/>
      <c r="D43" s="182">
        <f t="shared" si="24"/>
        <v>0</v>
      </c>
      <c r="E43" s="156"/>
      <c r="F43" s="142">
        <f t="shared" si="2"/>
        <v>29</v>
      </c>
      <c r="G43" s="186" t="s">
        <v>17</v>
      </c>
      <c r="H43" s="182">
        <f t="shared" si="3"/>
        <v>0</v>
      </c>
      <c r="I43" s="156"/>
      <c r="J43" s="155">
        <f t="shared" si="4"/>
        <v>31</v>
      </c>
      <c r="K43" s="156"/>
      <c r="L43" s="142">
        <f t="shared" si="5"/>
        <v>28</v>
      </c>
      <c r="M43" s="156"/>
      <c r="N43" s="179">
        <f t="shared" si="6"/>
        <v>0</v>
      </c>
      <c r="O43" s="156"/>
      <c r="P43" s="179">
        <f t="shared" si="7"/>
        <v>30</v>
      </c>
      <c r="Q43" s="481" t="s">
        <v>58</v>
      </c>
      <c r="R43" s="482"/>
      <c r="S43" s="213"/>
      <c r="T43" s="155">
        <f t="shared" si="9"/>
        <v>0</v>
      </c>
      <c r="U43" s="149"/>
      <c r="V43" s="177">
        <f t="shared" si="10"/>
        <v>29</v>
      </c>
      <c r="W43" s="156"/>
      <c r="X43" s="155">
        <f t="shared" si="11"/>
        <v>0</v>
      </c>
      <c r="Y43" s="194"/>
      <c r="Z43" s="147" t="s">
        <v>4</v>
      </c>
      <c r="AA43" s="214"/>
      <c r="AB43" s="209">
        <f t="shared" si="21"/>
        <v>31</v>
      </c>
      <c r="AC43" s="185" t="s">
        <v>14</v>
      </c>
      <c r="AD43" s="177">
        <f t="shared" si="25"/>
        <v>28</v>
      </c>
      <c r="AE43" s="156"/>
      <c r="AF43" s="142">
        <f t="shared" si="23"/>
        <v>28</v>
      </c>
      <c r="AG43" s="190"/>
      <c r="AH43" s="182">
        <f t="shared" si="12"/>
        <v>0</v>
      </c>
      <c r="AI43" s="156"/>
      <c r="AJ43" s="155">
        <f t="shared" si="13"/>
        <v>31</v>
      </c>
      <c r="AK43" s="156"/>
      <c r="AL43" s="142">
        <f t="shared" si="14"/>
        <v>28</v>
      </c>
      <c r="AM43" s="156"/>
      <c r="AN43" s="179">
        <f t="shared" si="15"/>
        <v>0</v>
      </c>
      <c r="AO43" s="156"/>
      <c r="AP43" s="179">
        <f t="shared" si="16"/>
        <v>30</v>
      </c>
      <c r="AQ43" s="481" t="s">
        <v>40</v>
      </c>
      <c r="AR43" s="482"/>
      <c r="AS43" s="213"/>
      <c r="AT43" s="155">
        <f t="shared" si="18"/>
        <v>0</v>
      </c>
      <c r="AU43" s="156"/>
      <c r="AV43" s="177">
        <f t="shared" si="19"/>
        <v>29</v>
      </c>
      <c r="AW43" s="156"/>
      <c r="AX43" s="155">
        <f t="shared" si="20"/>
        <v>0</v>
      </c>
      <c r="AY43" s="156"/>
      <c r="AZ43" s="147" t="s">
        <v>4</v>
      </c>
    </row>
    <row r="44" spans="1:57" ht="27.6" customHeight="1" thickBot="1" x14ac:dyDescent="0.3">
      <c r="A44" s="215" t="s">
        <v>5</v>
      </c>
      <c r="B44" s="483"/>
      <c r="C44" s="484"/>
      <c r="D44" s="216">
        <f t="shared" si="24"/>
        <v>0</v>
      </c>
      <c r="E44" s="168"/>
      <c r="F44" s="142">
        <f t="shared" si="2"/>
        <v>30</v>
      </c>
      <c r="G44" s="168"/>
      <c r="H44" s="172">
        <f t="shared" si="3"/>
        <v>0</v>
      </c>
      <c r="I44" s="168"/>
      <c r="J44" s="169">
        <f t="shared" si="4"/>
        <v>0</v>
      </c>
      <c r="K44" s="168"/>
      <c r="L44" s="142">
        <f t="shared" si="5"/>
        <v>29</v>
      </c>
      <c r="M44" s="168"/>
      <c r="N44" s="169">
        <f t="shared" si="6"/>
        <v>0</v>
      </c>
      <c r="O44" s="168"/>
      <c r="P44" s="169">
        <f t="shared" si="7"/>
        <v>31</v>
      </c>
      <c r="Q44" s="483"/>
      <c r="R44" s="484"/>
      <c r="S44" s="217"/>
      <c r="T44" s="172">
        <f t="shared" si="9"/>
        <v>0</v>
      </c>
      <c r="U44" s="168"/>
      <c r="V44" s="172">
        <f t="shared" si="10"/>
        <v>30</v>
      </c>
      <c r="W44" s="481" t="s">
        <v>60</v>
      </c>
      <c r="X44" s="482"/>
      <c r="Y44" s="173"/>
      <c r="Z44" s="167" t="s">
        <v>5</v>
      </c>
      <c r="AA44" s="218"/>
      <c r="AB44" s="481" t="s">
        <v>59</v>
      </c>
      <c r="AC44" s="482"/>
      <c r="AD44" s="219">
        <f t="shared" si="25"/>
        <v>0</v>
      </c>
      <c r="AE44" s="159"/>
      <c r="AF44" s="220">
        <f t="shared" si="23"/>
        <v>29</v>
      </c>
      <c r="AG44" s="221"/>
      <c r="AH44" s="172">
        <f t="shared" si="12"/>
        <v>0</v>
      </c>
      <c r="AI44" s="168"/>
      <c r="AJ44" s="169">
        <f t="shared" si="13"/>
        <v>0</v>
      </c>
      <c r="AK44" s="168"/>
      <c r="AL44" s="142">
        <f t="shared" si="14"/>
        <v>29</v>
      </c>
      <c r="AM44" s="168"/>
      <c r="AN44" s="169">
        <f t="shared" si="15"/>
        <v>0</v>
      </c>
      <c r="AO44" s="168"/>
      <c r="AP44" s="169">
        <f t="shared" si="16"/>
        <v>31</v>
      </c>
      <c r="AQ44" s="483"/>
      <c r="AR44" s="484"/>
      <c r="AS44" s="217"/>
      <c r="AT44" s="172">
        <f t="shared" si="18"/>
        <v>0</v>
      </c>
      <c r="AU44" s="168"/>
      <c r="AV44" s="172">
        <f t="shared" si="19"/>
        <v>30</v>
      </c>
      <c r="AW44" s="168"/>
      <c r="AX44" s="172">
        <f t="shared" si="20"/>
        <v>0</v>
      </c>
      <c r="AY44" s="168"/>
      <c r="AZ44" s="167" t="s">
        <v>5</v>
      </c>
    </row>
    <row r="45" spans="1:57" ht="27.6" customHeight="1" thickBot="1" x14ac:dyDescent="0.3">
      <c r="A45" s="222" t="s">
        <v>6</v>
      </c>
      <c r="B45" s="483"/>
      <c r="C45" s="484"/>
      <c r="D45" s="223"/>
      <c r="E45" s="175"/>
      <c r="F45" s="224">
        <f t="shared" si="2"/>
        <v>31</v>
      </c>
      <c r="G45" s="175"/>
      <c r="H45" s="225">
        <f t="shared" si="3"/>
        <v>0</v>
      </c>
      <c r="I45" s="175"/>
      <c r="J45" s="226">
        <f t="shared" si="4"/>
        <v>0</v>
      </c>
      <c r="K45" s="175"/>
      <c r="L45" s="224">
        <f t="shared" si="5"/>
        <v>30</v>
      </c>
      <c r="M45" s="175"/>
      <c r="N45" s="226">
        <f t="shared" si="6"/>
        <v>0</v>
      </c>
      <c r="O45" s="175"/>
      <c r="P45" s="226">
        <f t="shared" si="7"/>
        <v>0</v>
      </c>
      <c r="Q45" s="483"/>
      <c r="R45" s="484"/>
      <c r="S45" s="217"/>
      <c r="T45" s="172">
        <f t="shared" si="9"/>
        <v>0</v>
      </c>
      <c r="U45" s="168"/>
      <c r="V45" s="172">
        <f t="shared" si="10"/>
        <v>0</v>
      </c>
      <c r="W45" s="483"/>
      <c r="X45" s="484"/>
      <c r="Y45" s="173"/>
      <c r="Z45" s="167" t="s">
        <v>6</v>
      </c>
      <c r="AA45" s="218"/>
      <c r="AB45" s="483"/>
      <c r="AC45" s="484"/>
      <c r="AD45" s="189">
        <f t="shared" si="25"/>
        <v>0</v>
      </c>
      <c r="AE45" s="154"/>
      <c r="AF45" s="227">
        <f t="shared" si="23"/>
        <v>30</v>
      </c>
      <c r="AG45" s="154"/>
      <c r="AH45" s="172">
        <f t="shared" si="12"/>
        <v>0</v>
      </c>
      <c r="AI45" s="168"/>
      <c r="AJ45" s="169">
        <f t="shared" si="13"/>
        <v>0</v>
      </c>
      <c r="AK45" s="168"/>
      <c r="AL45" s="142">
        <f t="shared" si="14"/>
        <v>30</v>
      </c>
      <c r="AM45" s="168"/>
      <c r="AN45" s="169">
        <f t="shared" si="15"/>
        <v>0</v>
      </c>
      <c r="AO45" s="168"/>
      <c r="AP45" s="169">
        <f t="shared" si="16"/>
        <v>0</v>
      </c>
      <c r="AQ45" s="485"/>
      <c r="AR45" s="486"/>
      <c r="AS45" s="217"/>
      <c r="AT45" s="172">
        <f t="shared" si="18"/>
        <v>0</v>
      </c>
      <c r="AU45" s="168"/>
      <c r="AV45" s="172">
        <f t="shared" si="19"/>
        <v>0</v>
      </c>
      <c r="AW45" s="168"/>
      <c r="AX45" s="172">
        <f t="shared" si="20"/>
        <v>0</v>
      </c>
      <c r="AY45" s="168"/>
      <c r="AZ45" s="215" t="s">
        <v>6</v>
      </c>
      <c r="BA45" s="115"/>
      <c r="BB45" s="115"/>
      <c r="BC45" s="115"/>
      <c r="BD45" s="115"/>
      <c r="BE45" s="115"/>
    </row>
    <row r="46" spans="1:57" s="115" customFormat="1" ht="27.6" customHeight="1" thickBot="1" x14ac:dyDescent="0.3">
      <c r="A46" s="228"/>
      <c r="B46" s="483"/>
      <c r="C46" s="486"/>
      <c r="D46" s="229"/>
      <c r="E46" s="230"/>
      <c r="F46" s="231"/>
      <c r="G46" s="230"/>
      <c r="H46" s="232"/>
      <c r="I46" s="230"/>
      <c r="J46" s="231"/>
      <c r="K46" s="230"/>
      <c r="L46" s="231"/>
      <c r="M46" s="230"/>
      <c r="N46" s="232"/>
      <c r="O46" s="230"/>
      <c r="P46" s="233"/>
      <c r="Q46" s="483"/>
      <c r="R46" s="484"/>
      <c r="S46" s="234"/>
      <c r="T46" s="235"/>
      <c r="U46" s="235"/>
      <c r="V46" s="235"/>
      <c r="W46" s="485"/>
      <c r="X46" s="486"/>
      <c r="Y46" s="236"/>
      <c r="Z46" s="237"/>
      <c r="AA46" s="238"/>
      <c r="AB46" s="485"/>
      <c r="AC46" s="486"/>
      <c r="AD46" s="239"/>
      <c r="AE46" s="240"/>
      <c r="AF46" s="241">
        <f t="shared" si="23"/>
        <v>31</v>
      </c>
      <c r="AG46" s="240"/>
      <c r="AH46" s="497" t="s">
        <v>33</v>
      </c>
      <c r="AI46" s="498"/>
      <c r="AJ46" s="499"/>
      <c r="AK46" s="175"/>
      <c r="AL46" s="492" t="s">
        <v>35</v>
      </c>
      <c r="AM46" s="493"/>
      <c r="AN46" s="493"/>
      <c r="AO46" s="242"/>
      <c r="AP46" s="242"/>
      <c r="AQ46" s="243"/>
      <c r="AR46" s="243"/>
      <c r="AS46" s="242"/>
      <c r="AT46" s="242"/>
      <c r="AU46" s="242"/>
      <c r="AV46" s="242"/>
      <c r="AW46" s="242"/>
      <c r="AX46" s="242"/>
      <c r="AY46" s="242"/>
      <c r="AZ46" s="244"/>
    </row>
    <row r="47" spans="1:57" ht="27.6" customHeight="1" thickBot="1" x14ac:dyDescent="0.3">
      <c r="A47" s="506" t="s">
        <v>63</v>
      </c>
      <c r="B47" s="507"/>
      <c r="C47" s="245" t="s">
        <v>8</v>
      </c>
      <c r="D47" s="518" t="s">
        <v>30</v>
      </c>
      <c r="E47" s="519"/>
      <c r="F47" s="519"/>
      <c r="G47" s="520"/>
      <c r="H47" s="246"/>
      <c r="I47" s="247" t="s">
        <v>28</v>
      </c>
      <c r="J47" s="518" t="s">
        <v>33</v>
      </c>
      <c r="K47" s="519"/>
      <c r="L47" s="519"/>
      <c r="M47" s="520"/>
      <c r="N47" s="246"/>
      <c r="O47" s="143"/>
      <c r="P47" s="512" t="s">
        <v>35</v>
      </c>
      <c r="Q47" s="513"/>
      <c r="R47" s="513"/>
      <c r="S47" s="514"/>
      <c r="Z47" s="124"/>
      <c r="AA47" s="248"/>
      <c r="AB47" s="108"/>
      <c r="AC47" s="108"/>
      <c r="AD47" s="108"/>
      <c r="AF47" s="249"/>
      <c r="AG47" s="250"/>
      <c r="AH47" s="502"/>
      <c r="AI47" s="502"/>
      <c r="AJ47" s="502"/>
      <c r="AK47" s="251"/>
      <c r="AL47" s="495"/>
      <c r="AM47" s="495"/>
      <c r="AN47" s="495"/>
      <c r="AO47" s="252"/>
      <c r="AP47" s="496"/>
      <c r="AQ47" s="496"/>
      <c r="AR47" s="496"/>
      <c r="AS47" s="253"/>
      <c r="AT47" s="253"/>
      <c r="AU47" s="253"/>
      <c r="AV47" s="253"/>
      <c r="AW47" s="253"/>
      <c r="AX47" s="253"/>
      <c r="AY47" s="253"/>
      <c r="AZ47" s="253"/>
      <c r="BA47" s="248"/>
      <c r="BB47" s="248"/>
      <c r="BC47" s="248"/>
      <c r="BD47" s="115"/>
      <c r="BE47" s="115"/>
    </row>
    <row r="48" spans="1:57" ht="27.6" customHeight="1" thickBot="1" x14ac:dyDescent="0.3">
      <c r="A48" s="508"/>
      <c r="B48" s="509"/>
      <c r="C48" s="254" t="s">
        <v>54</v>
      </c>
      <c r="D48" s="521" t="s">
        <v>31</v>
      </c>
      <c r="E48" s="522"/>
      <c r="F48" s="522"/>
      <c r="G48" s="523"/>
      <c r="H48" s="255"/>
      <c r="I48" s="256" t="s">
        <v>15</v>
      </c>
      <c r="J48" s="521" t="s">
        <v>34</v>
      </c>
      <c r="K48" s="522"/>
      <c r="L48" s="522"/>
      <c r="M48" s="523"/>
      <c r="N48" s="257"/>
      <c r="O48" s="258">
        <f>IF($C$3=1,1,0)</f>
        <v>0</v>
      </c>
      <c r="P48" s="512" t="s">
        <v>36</v>
      </c>
      <c r="Q48" s="513"/>
      <c r="R48" s="513"/>
      <c r="S48" s="514"/>
      <c r="Z48" s="124"/>
      <c r="AA48" s="248"/>
      <c r="AB48" s="108"/>
      <c r="AC48" s="108"/>
      <c r="AD48" s="108"/>
      <c r="AF48" s="249"/>
      <c r="AG48" s="259"/>
      <c r="AH48" s="494"/>
      <c r="AI48" s="494"/>
      <c r="AJ48" s="494"/>
      <c r="AK48" s="260"/>
      <c r="AL48" s="494"/>
      <c r="AM48" s="494"/>
      <c r="AN48" s="494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115"/>
      <c r="BE48" s="115"/>
    </row>
    <row r="49" spans="1:57" ht="27.6" customHeight="1" thickBot="1" x14ac:dyDescent="0.3">
      <c r="A49" s="508"/>
      <c r="B49" s="509"/>
      <c r="C49" s="261" t="s">
        <v>14</v>
      </c>
      <c r="D49" s="521" t="s">
        <v>32</v>
      </c>
      <c r="E49" s="522"/>
      <c r="F49" s="522"/>
      <c r="G49" s="523"/>
      <c r="H49" s="255"/>
      <c r="I49" s="262" t="s">
        <v>29</v>
      </c>
      <c r="J49" s="521" t="s">
        <v>10</v>
      </c>
      <c r="K49" s="522"/>
      <c r="L49" s="522"/>
      <c r="M49" s="523"/>
      <c r="N49" s="263"/>
      <c r="O49" s="93"/>
      <c r="P49" s="512" t="s">
        <v>64</v>
      </c>
      <c r="Q49" s="513"/>
      <c r="R49" s="513"/>
      <c r="S49" s="514"/>
      <c r="Z49" s="124"/>
      <c r="AA49" s="248"/>
      <c r="AB49" s="108"/>
      <c r="AC49" s="108"/>
      <c r="AD49" s="108"/>
      <c r="AF49" s="249"/>
      <c r="AG49" s="264"/>
      <c r="AH49" s="494"/>
      <c r="AI49" s="494"/>
      <c r="AJ49" s="494"/>
      <c r="AK49" s="265"/>
      <c r="AL49" s="115"/>
      <c r="AM49" s="115"/>
      <c r="AN49" s="115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115"/>
      <c r="BE49" s="115"/>
    </row>
    <row r="50" spans="1:57" ht="27.6" customHeight="1" thickBot="1" x14ac:dyDescent="0.3">
      <c r="A50" s="510"/>
      <c r="B50" s="511"/>
      <c r="C50" s="266" t="s">
        <v>27</v>
      </c>
      <c r="D50" s="521" t="s">
        <v>12</v>
      </c>
      <c r="E50" s="522"/>
      <c r="F50" s="522"/>
      <c r="G50" s="523"/>
      <c r="H50" s="263"/>
      <c r="I50" s="267"/>
      <c r="J50" s="515" t="s">
        <v>61</v>
      </c>
      <c r="K50" s="516"/>
      <c r="L50" s="516"/>
      <c r="M50" s="517"/>
      <c r="N50" s="119"/>
      <c r="Z50" s="124"/>
      <c r="AA50" s="248"/>
      <c r="AB50" s="108"/>
      <c r="AC50" s="108"/>
      <c r="AD50" s="108"/>
      <c r="AF50" s="108"/>
      <c r="AG50" s="265"/>
      <c r="AH50" s="494"/>
      <c r="AI50" s="494"/>
      <c r="AJ50" s="494"/>
      <c r="AK50" s="115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115"/>
      <c r="BE50" s="115"/>
    </row>
    <row r="51" spans="1:57" x14ac:dyDescent="0.25">
      <c r="C51" s="268"/>
      <c r="G51" s="268"/>
      <c r="Z51" s="124"/>
      <c r="AA51" s="248"/>
      <c r="AB51" s="108"/>
      <c r="AE51" s="268"/>
      <c r="AF51" s="248"/>
      <c r="AG51" s="248"/>
      <c r="AH51" s="248"/>
      <c r="AI51" s="268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</row>
    <row r="52" spans="1:57" x14ac:dyDescent="0.25">
      <c r="C52" s="268"/>
    </row>
  </sheetData>
  <mergeCells count="60">
    <mergeCell ref="A47:B50"/>
    <mergeCell ref="P47:S47"/>
    <mergeCell ref="P49:S49"/>
    <mergeCell ref="J50:M50"/>
    <mergeCell ref="P48:S48"/>
    <mergeCell ref="D47:G47"/>
    <mergeCell ref="D48:G48"/>
    <mergeCell ref="D49:G49"/>
    <mergeCell ref="D50:G50"/>
    <mergeCell ref="J49:M49"/>
    <mergeCell ref="J48:M48"/>
    <mergeCell ref="J47:M47"/>
    <mergeCell ref="B43:C46"/>
    <mergeCell ref="AG18:AG21"/>
    <mergeCell ref="C32:C35"/>
    <mergeCell ref="E32:E36"/>
    <mergeCell ref="G32:G34"/>
    <mergeCell ref="M18:M21"/>
    <mergeCell ref="AH49:AJ49"/>
    <mergeCell ref="W32:W35"/>
    <mergeCell ref="M33:M36"/>
    <mergeCell ref="AH50:AJ50"/>
    <mergeCell ref="AG32:AG35"/>
    <mergeCell ref="AE32:AE36"/>
    <mergeCell ref="AB44:AC46"/>
    <mergeCell ref="AH47:AJ47"/>
    <mergeCell ref="Q32:Q36"/>
    <mergeCell ref="W44:X46"/>
    <mergeCell ref="O39:O41"/>
    <mergeCell ref="Q43:R46"/>
    <mergeCell ref="AL46:AN46"/>
    <mergeCell ref="AH48:AJ48"/>
    <mergeCell ref="AL47:AN47"/>
    <mergeCell ref="AP47:AR47"/>
    <mergeCell ref="AU18:AU21"/>
    <mergeCell ref="AL48:AN48"/>
    <mergeCell ref="AH46:AJ46"/>
    <mergeCell ref="AY18:AY21"/>
    <mergeCell ref="AM25:AM28"/>
    <mergeCell ref="AU25:AU29"/>
    <mergeCell ref="AK32:AK35"/>
    <mergeCell ref="AQ32:AQ36"/>
    <mergeCell ref="AW32:AW35"/>
    <mergeCell ref="AS14:AS15"/>
    <mergeCell ref="AI18:AI21"/>
    <mergeCell ref="AO18:AO22"/>
    <mergeCell ref="AS18:AS22"/>
    <mergeCell ref="AQ43:AR45"/>
    <mergeCell ref="Y11:Y14"/>
    <mergeCell ref="I26:I27"/>
    <mergeCell ref="W26:W27"/>
    <mergeCell ref="G19:G20"/>
    <mergeCell ref="S14:S15"/>
    <mergeCell ref="I18:I21"/>
    <mergeCell ref="O18:O22"/>
    <mergeCell ref="S25:S29"/>
    <mergeCell ref="U18:U21"/>
    <mergeCell ref="U25:U29"/>
    <mergeCell ref="G25:G28"/>
    <mergeCell ref="K25:K28"/>
  </mergeCells>
  <pageMargins left="0.52" right="0.42" top="0.46" bottom="0.49" header="0.31496062992125984" footer="0.31496062992125984"/>
  <pageSetup paperSize="8" scale="56" orientation="landscape" r:id="rId1"/>
  <headerFooter>
    <oddHeader xml:space="preserve">&amp;C&amp;"Arial,Bold"&amp;11DRAFT SALGA YEAR- PLANNER 2013/14&amp;R2014    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9"/>
  <sheetViews>
    <sheetView tabSelected="1" topLeftCell="A30" zoomScale="52" zoomScaleNormal="52" workbookViewId="0">
      <selection activeCell="U37" sqref="U37"/>
    </sheetView>
  </sheetViews>
  <sheetFormatPr defaultColWidth="9.109375" defaultRowHeight="35.1" customHeight="1" x14ac:dyDescent="0.25"/>
  <cols>
    <col min="1" max="1" width="5.44140625" style="286" customWidth="1"/>
    <col min="2" max="2" width="4.109375" style="190" customWidth="1"/>
    <col min="3" max="3" width="16.5546875" style="190" customWidth="1"/>
    <col min="4" max="4" width="4.33203125" style="190" customWidth="1"/>
    <col min="5" max="5" width="20.109375" style="190" customWidth="1"/>
    <col min="6" max="6" width="4.88671875" style="190" customWidth="1"/>
    <col min="7" max="7" width="21.33203125" style="190" customWidth="1"/>
    <col min="8" max="8" width="6.109375" style="190" customWidth="1"/>
    <col min="9" max="9" width="20" style="190" customWidth="1"/>
    <col min="10" max="10" width="6.109375" style="190" customWidth="1"/>
    <col min="11" max="11" width="20.88671875" style="190" customWidth="1"/>
    <col min="12" max="12" width="6" style="190" customWidth="1"/>
    <col min="13" max="13" width="21" style="190" customWidth="1"/>
    <col min="14" max="14" width="6.44140625" style="190" customWidth="1"/>
    <col min="15" max="15" width="21.5546875" style="190" customWidth="1"/>
    <col min="16" max="16" width="5.77734375" style="190" customWidth="1"/>
    <col min="17" max="17" width="21.44140625" style="190" customWidth="1"/>
    <col min="18" max="18" width="6.88671875" style="190" customWidth="1"/>
    <col min="19" max="19" width="21.5546875" style="190" customWidth="1"/>
    <col min="20" max="20" width="6.44140625" style="190" customWidth="1"/>
    <col min="21" max="21" width="19.5546875" style="190" customWidth="1"/>
    <col min="22" max="22" width="5.6640625" style="190" customWidth="1"/>
    <col min="23" max="23" width="21.5546875" style="190" customWidth="1"/>
    <col min="24" max="24" width="6.77734375" style="336" customWidth="1"/>
    <col min="25" max="25" width="22" style="190" customWidth="1"/>
    <col min="26" max="37" width="0" style="180" hidden="1" customWidth="1"/>
    <col min="38" max="38" width="46.5546875" style="180" hidden="1" customWidth="1"/>
    <col min="39" max="47" width="9.109375" style="180"/>
    <col min="48" max="48" width="8.88671875" style="180" customWidth="1"/>
    <col min="49" max="16384" width="9.109375" style="180"/>
  </cols>
  <sheetData>
    <row r="1" spans="1:38" s="331" customFormat="1" ht="35.1" hidden="1" customHeight="1" x14ac:dyDescent="0.25">
      <c r="A1" s="328"/>
      <c r="B1" s="297"/>
      <c r="C1" s="298" t="str">
        <f>CONCATENATE("January","-",M8)</f>
        <v>January-2017</v>
      </c>
      <c r="D1" s="297"/>
      <c r="E1" s="299">
        <f>E2</f>
        <v>42767</v>
      </c>
      <c r="F1" s="299"/>
      <c r="G1" s="299">
        <f>G2</f>
        <v>42795</v>
      </c>
      <c r="H1" s="299"/>
      <c r="I1" s="299">
        <f>I2</f>
        <v>42826</v>
      </c>
      <c r="J1" s="299"/>
      <c r="K1" s="300">
        <f>K2</f>
        <v>42856</v>
      </c>
      <c r="L1" s="300"/>
      <c r="M1" s="300">
        <f>M2</f>
        <v>42887</v>
      </c>
      <c r="N1" s="329"/>
      <c r="O1" s="300">
        <f>O2</f>
        <v>42917</v>
      </c>
      <c r="P1" s="299"/>
      <c r="Q1" s="299">
        <f>Q2</f>
        <v>42948</v>
      </c>
      <c r="R1" s="299"/>
      <c r="S1" s="299">
        <f>S2</f>
        <v>42979</v>
      </c>
      <c r="T1" s="299"/>
      <c r="U1" s="299">
        <f>U2</f>
        <v>43009</v>
      </c>
      <c r="V1" s="299"/>
      <c r="W1" s="299">
        <f>W2</f>
        <v>43040</v>
      </c>
      <c r="X1" s="299"/>
      <c r="Y1" s="299">
        <f>Y2</f>
        <v>43070</v>
      </c>
      <c r="Z1" s="330"/>
      <c r="AA1" s="299" t="e">
        <f>AA2</f>
        <v>#REF!</v>
      </c>
      <c r="AB1" s="299"/>
      <c r="AC1" s="299" t="e">
        <f>AC2</f>
        <v>#REF!</v>
      </c>
      <c r="AD1" s="299"/>
      <c r="AE1" s="299" t="e">
        <f>AE2</f>
        <v>#REF!</v>
      </c>
      <c r="AF1" s="299"/>
      <c r="AG1" s="299" t="e">
        <f>AG2</f>
        <v>#REF!</v>
      </c>
      <c r="AH1" s="299"/>
      <c r="AI1" s="299" t="e">
        <f>AI2</f>
        <v>#REF!</v>
      </c>
      <c r="AJ1" s="299"/>
      <c r="AK1" s="299" t="e">
        <f>AK2</f>
        <v>#REF!</v>
      </c>
    </row>
    <row r="2" spans="1:38" ht="35.1" hidden="1" customHeight="1" x14ac:dyDescent="0.25">
      <c r="C2" s="332" t="str">
        <f xml:space="preserve"> M8&amp;"/1/1"</f>
        <v>2017/1/1</v>
      </c>
      <c r="E2" s="333">
        <f>C2+31</f>
        <v>42767</v>
      </c>
      <c r="F2" s="121">
        <f>IF(OR((AND(MOD(YEAR(E2),4)=0,MOD(YEAR(E2),100)&lt;&gt;0)), (MOD(YEAR(E2),400)=0)), 29,28)</f>
        <v>28</v>
      </c>
      <c r="G2" s="333">
        <f>E2+F2</f>
        <v>42795</v>
      </c>
      <c r="I2" s="333">
        <f>G2+31</f>
        <v>42826</v>
      </c>
      <c r="K2" s="334">
        <f>I2+30</f>
        <v>42856</v>
      </c>
      <c r="L2" s="335"/>
      <c r="M2" s="334">
        <f>K2+31</f>
        <v>42887</v>
      </c>
      <c r="N2" s="335"/>
      <c r="O2" s="334">
        <f>M2+30</f>
        <v>42917</v>
      </c>
      <c r="Q2" s="333">
        <f>O2+31</f>
        <v>42948</v>
      </c>
      <c r="S2" s="333">
        <f>Q2+31</f>
        <v>42979</v>
      </c>
      <c r="U2" s="333">
        <f>S2+30</f>
        <v>43009</v>
      </c>
      <c r="W2" s="333">
        <f>U2+31</f>
        <v>43040</v>
      </c>
      <c r="Y2" s="333">
        <f>W2+30</f>
        <v>43070</v>
      </c>
      <c r="Z2" s="190"/>
      <c r="AA2" s="333" t="e">
        <f>#REF!+30</f>
        <v>#REF!</v>
      </c>
      <c r="AB2" s="190"/>
      <c r="AC2" s="333" t="e">
        <f>AA2+31</f>
        <v>#REF!</v>
      </c>
      <c r="AD2" s="190"/>
      <c r="AE2" s="333" t="e">
        <f>AC2+31</f>
        <v>#REF!</v>
      </c>
      <c r="AF2" s="190"/>
      <c r="AG2" s="333" t="e">
        <f>AE2+30</f>
        <v>#REF!</v>
      </c>
      <c r="AH2" s="190"/>
      <c r="AI2" s="333" t="e">
        <f>AG2+31</f>
        <v>#REF!</v>
      </c>
      <c r="AJ2" s="190"/>
      <c r="AK2" s="333" t="e">
        <f>AI2+30</f>
        <v>#REF!</v>
      </c>
    </row>
    <row r="3" spans="1:38" ht="35.1" hidden="1" customHeight="1" x14ac:dyDescent="0.25">
      <c r="C3" s="121">
        <f>IF(WEEKDAY($C$2)=1,1,0)</f>
        <v>1</v>
      </c>
      <c r="D3" s="121">
        <f>IF(WEEKDAY($C$2)=5,1,0)</f>
        <v>0</v>
      </c>
      <c r="E3" s="121">
        <f>IF(WEEKDAY($E$2)=2,1,0)</f>
        <v>0</v>
      </c>
      <c r="F3" s="121">
        <f>IF(WEEKDAY($E$2)=1,1,0)</f>
        <v>0</v>
      </c>
      <c r="G3" s="121">
        <f>IF(WEEKDAY($G$2)=1,1,0)</f>
        <v>0</v>
      </c>
      <c r="H3" s="121">
        <f>IF(WEEKDAY($G$2)=5,1,0)</f>
        <v>0</v>
      </c>
      <c r="I3" s="121">
        <f>IF(WEEKDAY($C$2)=2,1,0)</f>
        <v>0</v>
      </c>
      <c r="J3" s="121">
        <f>IF(WEEKDAY($C$2)=6,1,0)</f>
        <v>0</v>
      </c>
      <c r="K3" s="276">
        <f>IF(WEEKDAY($E$2)=3,1,0)</f>
        <v>0</v>
      </c>
      <c r="L3" s="276">
        <f>IF(WEEKDAY($E$2)=6,1,0)</f>
        <v>0</v>
      </c>
      <c r="M3" s="276">
        <f>IF(WEEKDAY($G$2)=2,1,0)</f>
        <v>0</v>
      </c>
      <c r="N3" s="335"/>
      <c r="O3" s="276">
        <f>IF(WEEKDAY($C$2)=3,1,0)</f>
        <v>0</v>
      </c>
      <c r="P3" s="121">
        <f>IF(WEEKDAY($C$2)=7,1,0)</f>
        <v>0</v>
      </c>
      <c r="Q3" s="121">
        <f>IF(WEEKDAY($E$2)=4,1,0)</f>
        <v>1</v>
      </c>
      <c r="R3" s="121">
        <f>IF(WEEKDAY($E$2)=7,1,0)</f>
        <v>0</v>
      </c>
      <c r="S3" s="121">
        <f>IF(WEEKDAY($G$2)=3,1,0)</f>
        <v>0</v>
      </c>
      <c r="T3" s="121">
        <f>IF(WEEKDAY($G$2)=7,1,0)</f>
        <v>0</v>
      </c>
      <c r="U3" s="121">
        <f>IF(WEEKDAY($C$2)=4,1,0)</f>
        <v>0</v>
      </c>
      <c r="W3" s="121">
        <f>IF(WEEKDAY($E$2)=5,1,0)</f>
        <v>0</v>
      </c>
      <c r="Y3" s="121">
        <f>IF(WEEKDAY($G$2)=4,1,0)</f>
        <v>1</v>
      </c>
      <c r="Z3" s="190"/>
      <c r="AA3" s="121">
        <f>IF(WEEKDAY($C$2)=3,1,0)</f>
        <v>0</v>
      </c>
      <c r="AB3" s="121">
        <f>IF(WEEKDAY($C$2)=7,1,0)</f>
        <v>0</v>
      </c>
      <c r="AC3" s="121">
        <f>IF(WEEKDAY($E$2)=4,1,0)</f>
        <v>1</v>
      </c>
      <c r="AD3" s="121">
        <f>IF(WEEKDAY($E$2)=7,1,0)</f>
        <v>0</v>
      </c>
      <c r="AE3" s="121">
        <f>IF(WEEKDAY($G$2)=3,1,0)</f>
        <v>0</v>
      </c>
      <c r="AF3" s="121">
        <f>IF(WEEKDAY($G$2)=7,1,0)</f>
        <v>0</v>
      </c>
      <c r="AG3" s="121">
        <f>IF(WEEKDAY($C$2)=4,1,0)</f>
        <v>0</v>
      </c>
      <c r="AH3" s="190"/>
      <c r="AI3" s="121">
        <f>IF(WEEKDAY($E$2)=5,1,0)</f>
        <v>0</v>
      </c>
      <c r="AJ3" s="190"/>
      <c r="AK3" s="121">
        <f>IF(WEEKDAY($G$2)=4,1,0)</f>
        <v>1</v>
      </c>
      <c r="AL3" s="121">
        <f>IF(WEEKDAY($G$2)=6,1,0)</f>
        <v>0</v>
      </c>
    </row>
    <row r="4" spans="1:38" ht="35.1" hidden="1" customHeight="1" x14ac:dyDescent="0.25">
      <c r="C4" s="121">
        <f>IF(WEEKDAY($I$2)=1,1,0)</f>
        <v>0</v>
      </c>
      <c r="D4" s="121">
        <f>IF(WEEKDAY($I$2)=5,1,0)</f>
        <v>0</v>
      </c>
      <c r="E4" s="121">
        <f>IF(WEEKDAY($K$2)=2,1,0)</f>
        <v>1</v>
      </c>
      <c r="F4" s="121">
        <f>IF(WEEKDAY($K$2)=1,1,0)</f>
        <v>0</v>
      </c>
      <c r="G4" s="121">
        <f>IF(WEEKDAY($M$2)=1,1,0)</f>
        <v>0</v>
      </c>
      <c r="H4" s="121">
        <f>IF(WEEKDAY($M$2)=5,1,0)</f>
        <v>1</v>
      </c>
      <c r="I4" s="121">
        <f>IF(WEEKDAY($I$2)=2,1,0)</f>
        <v>0</v>
      </c>
      <c r="J4" s="121">
        <f>IF(WEEKDAY($I$2)=6,1,0)</f>
        <v>0</v>
      </c>
      <c r="K4" s="276">
        <f>IF(WEEKDAY($K$2)=3,1,0)</f>
        <v>0</v>
      </c>
      <c r="L4" s="276">
        <f>IF(WEEKDAY($K$2)=6,1,0)</f>
        <v>0</v>
      </c>
      <c r="M4" s="276">
        <f>IF(WEEKDAY($M$2)=2,1,0)</f>
        <v>0</v>
      </c>
      <c r="N4" s="335"/>
      <c r="O4" s="276">
        <f>IF(WEEKDAY($I$2)=3,1,0)</f>
        <v>0</v>
      </c>
      <c r="P4" s="121">
        <f>IF(WEEKDAY($I$2)=7,1,0)</f>
        <v>1</v>
      </c>
      <c r="Q4" s="121">
        <f>IF(WEEKDAY($K$2)=4,1,0)</f>
        <v>0</v>
      </c>
      <c r="R4" s="121">
        <f>IF(WEEKDAY($K$2)=7,1,0)</f>
        <v>0</v>
      </c>
      <c r="S4" s="121">
        <f>IF(WEEKDAY($M$2)=3,1,0)</f>
        <v>0</v>
      </c>
      <c r="T4" s="121">
        <f>IF(WEEKDAY($M$2)=7,1,0)</f>
        <v>0</v>
      </c>
      <c r="U4" s="121">
        <f>IF(WEEKDAY($I$2)=4,1,0)</f>
        <v>0</v>
      </c>
      <c r="W4" s="121">
        <f>IF(WEEKDAY($K$2)=5,1,0)</f>
        <v>0</v>
      </c>
      <c r="Y4" s="121">
        <f>IF(WEEKDAY($M$2)=4,1,0)</f>
        <v>0</v>
      </c>
      <c r="Z4" s="190"/>
      <c r="AA4" s="121">
        <f>IF(WEEKDAY($I$2)=3,1,0)</f>
        <v>0</v>
      </c>
      <c r="AB4" s="121">
        <f>IF(WEEKDAY($I$2)=7,1,0)</f>
        <v>1</v>
      </c>
      <c r="AC4" s="121">
        <f>IF(WEEKDAY($K$2)=4,1,0)</f>
        <v>0</v>
      </c>
      <c r="AD4" s="121">
        <f>IF(WEEKDAY($K$2)=7,1,0)</f>
        <v>0</v>
      </c>
      <c r="AE4" s="121">
        <f>IF(WEEKDAY($M$2)=3,1,0)</f>
        <v>0</v>
      </c>
      <c r="AF4" s="121">
        <f>IF(WEEKDAY($M$2)=7,1,0)</f>
        <v>0</v>
      </c>
      <c r="AG4" s="121">
        <f>IF(WEEKDAY($I$2)=4,1,0)</f>
        <v>0</v>
      </c>
      <c r="AH4" s="190"/>
      <c r="AI4" s="121">
        <f>IF(WEEKDAY($K$2)=5,1,0)</f>
        <v>0</v>
      </c>
      <c r="AJ4" s="190"/>
      <c r="AK4" s="121">
        <f>IF(WEEKDAY($M$2)=4,1,0)</f>
        <v>0</v>
      </c>
      <c r="AL4" s="121">
        <f>IF(WEEKDAY($M$2)=6,1,0)</f>
        <v>0</v>
      </c>
    </row>
    <row r="5" spans="1:38" ht="35.1" hidden="1" customHeight="1" x14ac:dyDescent="0.25">
      <c r="C5" s="121">
        <f>IF(WEEKDAY($O$2)=1,1,0)</f>
        <v>0</v>
      </c>
      <c r="D5" s="121">
        <f>IF(WEEKDAY($O$2)=5,1,0)</f>
        <v>0</v>
      </c>
      <c r="E5" s="121">
        <f>IF(WEEKDAY($Q$2)=2,1,0)</f>
        <v>0</v>
      </c>
      <c r="F5" s="121">
        <f>IF(WEEKDAY($Q$2)=1,1,0)</f>
        <v>0</v>
      </c>
      <c r="G5" s="121">
        <f>IF(WEEKDAY($S$2)=1,1,0)</f>
        <v>0</v>
      </c>
      <c r="H5" s="121">
        <f>IF(WEEKDAY($S$2)=5,1,0)</f>
        <v>0</v>
      </c>
      <c r="I5" s="121">
        <f>IF(WEEKDAY($O$2)=2,1,0)</f>
        <v>0</v>
      </c>
      <c r="J5" s="121">
        <f>IF(WEEKDAY($O$2)=6,1,0)</f>
        <v>0</v>
      </c>
      <c r="K5" s="276">
        <f>IF(WEEKDAY($Q$2)=3,1,0)</f>
        <v>1</v>
      </c>
      <c r="L5" s="276">
        <f>IF(WEEKDAY($Q$2)=6,1,0)</f>
        <v>0</v>
      </c>
      <c r="M5" s="276">
        <f>IF(WEEKDAY($S$2)=2,1,0)</f>
        <v>0</v>
      </c>
      <c r="N5" s="335"/>
      <c r="O5" s="276">
        <f>IF(WEEKDAY($O$2)=3,1,0)</f>
        <v>0</v>
      </c>
      <c r="P5" s="121">
        <f>IF(WEEKDAY($O$2)=7,1,0)</f>
        <v>1</v>
      </c>
      <c r="Q5" s="121">
        <f>IF(WEEKDAY($Q$2)=4,1,0)</f>
        <v>0</v>
      </c>
      <c r="R5" s="121">
        <f>IF(WEEKDAY($Q$2)=7,1,0)</f>
        <v>0</v>
      </c>
      <c r="S5" s="121">
        <f>IF(WEEKDAY($S$2)=3,1,0)</f>
        <v>0</v>
      </c>
      <c r="T5" s="121">
        <f>IF(WEEKDAY($S$2)=7,1,0)</f>
        <v>0</v>
      </c>
      <c r="U5" s="121">
        <f>IF(WEEKDAY($O$2)=4,1,0)</f>
        <v>0</v>
      </c>
      <c r="W5" s="121">
        <f>IF(WEEKDAY($Q$2)=5,1,0)</f>
        <v>0</v>
      </c>
      <c r="Y5" s="121">
        <f>IF(WEEKDAY($S$2)=4,1,0)</f>
        <v>0</v>
      </c>
      <c r="Z5" s="190"/>
      <c r="AA5" s="121">
        <f>IF(WEEKDAY($O$2)=3,1,0)</f>
        <v>0</v>
      </c>
      <c r="AB5" s="121">
        <f>IF(WEEKDAY($O$2)=7,1,0)</f>
        <v>1</v>
      </c>
      <c r="AC5" s="121">
        <f>IF(WEEKDAY($Q$2)=4,1,0)</f>
        <v>0</v>
      </c>
      <c r="AD5" s="121">
        <f>IF(WEEKDAY($Q$2)=7,1,0)</f>
        <v>0</v>
      </c>
      <c r="AE5" s="121">
        <f>IF(WEEKDAY($S$2)=3,1,0)</f>
        <v>0</v>
      </c>
      <c r="AF5" s="121">
        <f>IF(WEEKDAY($S$2)=7,1,0)</f>
        <v>0</v>
      </c>
      <c r="AG5" s="121">
        <f>IF(WEEKDAY($O$2)=4,1,0)</f>
        <v>0</v>
      </c>
      <c r="AH5" s="190"/>
      <c r="AI5" s="121">
        <f>IF(WEEKDAY($Q$2)=5,1,0)</f>
        <v>0</v>
      </c>
      <c r="AJ5" s="190"/>
      <c r="AK5" s="121">
        <f>IF(WEEKDAY($S$2)=4,1,0)</f>
        <v>0</v>
      </c>
      <c r="AL5" s="121">
        <f>IF(WEEKDAY($S$2)=6,1,0)</f>
        <v>1</v>
      </c>
    </row>
    <row r="6" spans="1:38" ht="35.1" hidden="1" customHeight="1" x14ac:dyDescent="0.25">
      <c r="C6" s="121">
        <f>IF(WEEKDAY($U$2)=1,1,0)</f>
        <v>1</v>
      </c>
      <c r="D6" s="121">
        <f>IF(WEEKDAY($U$2)=5,1,0)</f>
        <v>0</v>
      </c>
      <c r="E6" s="121">
        <f>IF(WEEKDAY($W$2)=2,1,0)</f>
        <v>0</v>
      </c>
      <c r="F6" s="121">
        <f>IF(WEEKDAY($W$2)=1,1,0)</f>
        <v>0</v>
      </c>
      <c r="G6" s="121">
        <f>IF(WEEKDAY($Y$2)=1,1,0)</f>
        <v>0</v>
      </c>
      <c r="H6" s="121">
        <f>IF(WEEKDAY($Y$2)=5,1,0)</f>
        <v>0</v>
      </c>
      <c r="I6" s="121">
        <f>IF(WEEKDAY($U$2)=2,1,0)</f>
        <v>0</v>
      </c>
      <c r="J6" s="121">
        <f>IF(WEEKDAY($U$2)=6,1,0)</f>
        <v>0</v>
      </c>
      <c r="K6" s="276">
        <f>IF(WEEKDAY($W$2)=3,1,0)</f>
        <v>0</v>
      </c>
      <c r="L6" s="276">
        <f>IF(WEEKDAY($W$2)=6,1,0)</f>
        <v>0</v>
      </c>
      <c r="M6" s="276">
        <f>IF(WEEKDAY($Y$2)=2,1,0)</f>
        <v>0</v>
      </c>
      <c r="N6" s="335"/>
      <c r="O6" s="276">
        <f>IF(WEEKDAY($U$2)=3,1,0)</f>
        <v>0</v>
      </c>
      <c r="P6" s="121">
        <f>IF(WEEKDAY($U$2)=7,1,0)</f>
        <v>0</v>
      </c>
      <c r="Q6" s="121">
        <f>IF(WEEKDAY($W$2)=4,1,0)</f>
        <v>1</v>
      </c>
      <c r="R6" s="121">
        <f>IF(WEEKDAY($W$2)=7,1,0)</f>
        <v>0</v>
      </c>
      <c r="S6" s="121">
        <f>IF(WEEKDAY($Y$2)=3,1,0)</f>
        <v>0</v>
      </c>
      <c r="T6" s="121">
        <f>IF(WEEKDAY($Y$2)=7,1,0)</f>
        <v>0</v>
      </c>
      <c r="U6" s="121">
        <f>IF(WEEKDAY($U$2)=4,1,0)</f>
        <v>0</v>
      </c>
      <c r="W6" s="121">
        <f>IF(WEEKDAY($W$2)=5,1,0)</f>
        <v>0</v>
      </c>
      <c r="Y6" s="121">
        <f>IF(WEEKDAY($Y$2)=4,1,0)</f>
        <v>0</v>
      </c>
      <c r="Z6" s="190"/>
      <c r="AA6" s="121">
        <f>IF(WEEKDAY($U$2)=3,1,0)</f>
        <v>0</v>
      </c>
      <c r="AB6" s="121">
        <f>IF(WEEKDAY($U$2)=7,1,0)</f>
        <v>0</v>
      </c>
      <c r="AC6" s="121">
        <f>IF(WEEKDAY($W$2)=4,1,0)</f>
        <v>1</v>
      </c>
      <c r="AD6" s="121">
        <f>IF(WEEKDAY($W$2)=7,1,0)</f>
        <v>0</v>
      </c>
      <c r="AE6" s="121">
        <f>IF(WEEKDAY($Y$2)=3,1,0)</f>
        <v>0</v>
      </c>
      <c r="AF6" s="121">
        <f>IF(WEEKDAY($Y$2)=7,1,0)</f>
        <v>0</v>
      </c>
      <c r="AG6" s="121">
        <f>IF(WEEKDAY($U$2)=4,1,0)</f>
        <v>0</v>
      </c>
      <c r="AH6" s="190"/>
      <c r="AI6" s="121">
        <f>IF(WEEKDAY($W$2)=5,1,0)</f>
        <v>0</v>
      </c>
      <c r="AJ6" s="190"/>
      <c r="AK6" s="121">
        <f>IF(WEEKDAY($Y$2)=4,1,0)</f>
        <v>0</v>
      </c>
      <c r="AL6" s="121">
        <f>IF(WEEKDAY($Y$2)=6,1,0)</f>
        <v>1</v>
      </c>
    </row>
    <row r="7" spans="1:38" ht="35.1" hidden="1" customHeight="1" thickBot="1" x14ac:dyDescent="0.3">
      <c r="K7" s="335"/>
      <c r="L7" s="335"/>
      <c r="M7" s="335"/>
      <c r="N7" s="335"/>
      <c r="O7" s="335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</row>
    <row r="8" spans="1:38" ht="35.1" customHeight="1" x14ac:dyDescent="0.25">
      <c r="A8" s="290"/>
      <c r="B8" s="353"/>
      <c r="C8" s="292"/>
      <c r="D8" s="291"/>
      <c r="E8" s="291"/>
      <c r="F8" s="291"/>
      <c r="G8" s="291"/>
      <c r="H8" s="291"/>
      <c r="I8" s="291"/>
      <c r="J8" s="291"/>
      <c r="K8" s="293"/>
      <c r="L8" s="293"/>
      <c r="M8" s="294">
        <v>2017</v>
      </c>
      <c r="N8" s="293"/>
      <c r="O8" s="293"/>
      <c r="P8" s="291"/>
      <c r="Q8" s="291"/>
      <c r="R8" s="291"/>
      <c r="S8" s="291"/>
      <c r="T8" s="291"/>
      <c r="U8" s="291"/>
      <c r="V8" s="353"/>
      <c r="W8" s="291"/>
      <c r="X8" s="312"/>
      <c r="Y8" s="295"/>
    </row>
    <row r="9" spans="1:38" s="331" customFormat="1" ht="35.1" customHeight="1" x14ac:dyDescent="0.25">
      <c r="A9" s="296"/>
      <c r="B9" s="354"/>
      <c r="C9" s="298">
        <v>42736</v>
      </c>
      <c r="D9" s="297"/>
      <c r="E9" s="299">
        <v>42767</v>
      </c>
      <c r="F9" s="299"/>
      <c r="G9" s="299">
        <v>42795</v>
      </c>
      <c r="H9" s="299"/>
      <c r="I9" s="299">
        <v>42826</v>
      </c>
      <c r="J9" s="299"/>
      <c r="K9" s="300">
        <f>K1</f>
        <v>42856</v>
      </c>
      <c r="L9" s="300"/>
      <c r="M9" s="300">
        <f>M1</f>
        <v>42887</v>
      </c>
      <c r="N9" s="301"/>
      <c r="O9" s="300">
        <f>O1</f>
        <v>42917</v>
      </c>
      <c r="P9" s="299"/>
      <c r="Q9" s="299" t="s">
        <v>80</v>
      </c>
      <c r="R9" s="299"/>
      <c r="S9" s="299" t="s">
        <v>81</v>
      </c>
      <c r="T9" s="299"/>
      <c r="U9" s="299" t="s">
        <v>82</v>
      </c>
      <c r="V9" s="360"/>
      <c r="W9" s="299" t="s">
        <v>83</v>
      </c>
      <c r="X9" s="299"/>
      <c r="Y9" s="299" t="s">
        <v>84</v>
      </c>
    </row>
    <row r="10" spans="1:38" ht="35.1" customHeight="1" x14ac:dyDescent="0.25">
      <c r="A10" s="290" t="s">
        <v>6</v>
      </c>
      <c r="B10" s="305">
        <v>1</v>
      </c>
      <c r="C10" s="319" t="s">
        <v>16</v>
      </c>
      <c r="D10" s="303"/>
      <c r="E10" s="288"/>
      <c r="F10" s="310">
        <f>IF($G$3=1,1,0)</f>
        <v>0</v>
      </c>
      <c r="G10" s="288"/>
      <c r="H10" s="310">
        <f>IF($C$4=1,1,0)</f>
        <v>0</v>
      </c>
      <c r="I10" s="288"/>
      <c r="J10" s="310">
        <f>IF($F$4=1,1,0)</f>
        <v>0</v>
      </c>
      <c r="K10" s="304"/>
      <c r="L10" s="361">
        <f>IF($G$4=1,1,0)</f>
        <v>0</v>
      </c>
      <c r="M10" s="304"/>
      <c r="N10" s="361">
        <f>IF($C$5=1,1,0)</f>
        <v>0</v>
      </c>
      <c r="O10" s="304"/>
      <c r="P10" s="310">
        <f>IF($F$4=1,1,0)</f>
        <v>0</v>
      </c>
      <c r="Q10" s="288"/>
      <c r="R10" s="310">
        <f>IF($G$5=1,1,0)</f>
        <v>0</v>
      </c>
      <c r="S10" s="288"/>
      <c r="T10" s="310">
        <f>IF($C$6=1,1,0)</f>
        <v>1</v>
      </c>
      <c r="U10" s="288"/>
      <c r="V10" s="310">
        <f>IF($F$6=1,1,0)</f>
        <v>0</v>
      </c>
      <c r="W10" s="288"/>
      <c r="X10" s="357">
        <f>IF($G$6=1,1,0)</f>
        <v>0</v>
      </c>
      <c r="Y10" s="288"/>
    </row>
    <row r="11" spans="1:38" ht="53.4" customHeight="1" x14ac:dyDescent="0.25">
      <c r="A11" s="286" t="s">
        <v>0</v>
      </c>
      <c r="B11" s="305">
        <f>IF($I$3=1,1, IF(B10&gt;0,B10+1, 0))</f>
        <v>2</v>
      </c>
      <c r="C11" s="364" t="s">
        <v>69</v>
      </c>
      <c r="D11" s="310"/>
      <c r="E11" s="346"/>
      <c r="F11" s="310">
        <f>IF($M$3=1,1, IF(F10&gt;0,F10+1, 0))</f>
        <v>0</v>
      </c>
      <c r="G11" s="346"/>
      <c r="H11" s="305">
        <f>IF($I$4=1,1, IF(H10&gt;0,H10+1, 0))</f>
        <v>0</v>
      </c>
      <c r="I11" s="346"/>
      <c r="J11" s="310">
        <f>IF($E$4=1,1, IF(J10&gt;0,J10+1, 0))</f>
        <v>1</v>
      </c>
      <c r="K11" s="319" t="s">
        <v>67</v>
      </c>
      <c r="L11" s="361">
        <f>IF($M$4=1,1, IF(L10&gt;0,L10+1, 0))</f>
        <v>0</v>
      </c>
      <c r="M11" s="346"/>
      <c r="N11" s="362">
        <f>IF($I$5=1,1, IF(N10&gt;0,N10+1, 0))</f>
        <v>0</v>
      </c>
      <c r="O11" s="346"/>
      <c r="P11" s="310">
        <f>IF($E$5=1,1, IF(P10&gt;0,P10+1, 0))</f>
        <v>0</v>
      </c>
      <c r="Q11" s="346"/>
      <c r="R11" s="310">
        <f>IF($M$5=1,1, IF(R10&gt;0,R10+1, 0))</f>
        <v>0</v>
      </c>
      <c r="S11" s="346"/>
      <c r="T11" s="310">
        <f>IF($I$6=1,1, IF(T10&gt;0,T10+1, 0))</f>
        <v>2</v>
      </c>
      <c r="U11" s="346" t="s">
        <v>74</v>
      </c>
      <c r="V11" s="310">
        <f>IF($E$6=1,1, IF(V10&gt;0,V10+1, 0))</f>
        <v>0</v>
      </c>
      <c r="W11" s="346"/>
      <c r="X11" s="357">
        <f>IF($M$6=1,1, IF(X10&gt;0,X10+1, 0))</f>
        <v>0</v>
      </c>
      <c r="Y11" s="346"/>
    </row>
    <row r="12" spans="1:38" ht="43.8" customHeight="1" x14ac:dyDescent="0.25">
      <c r="A12" s="286" t="s">
        <v>1</v>
      </c>
      <c r="B12" s="305">
        <v>3</v>
      </c>
      <c r="D12" s="310"/>
      <c r="E12" s="308"/>
      <c r="F12" s="310">
        <f>IF($S$3=1,1, IF(F11&gt;0,F11+1, 0))</f>
        <v>0</v>
      </c>
      <c r="H12" s="305">
        <f>IF($O$4=1,1, IF(H11&gt;0,H11+1, 0))</f>
        <v>0</v>
      </c>
      <c r="I12" s="287"/>
      <c r="J12" s="310">
        <f>IF($K$4=1,1, IF(J11&gt;0,J11+1, 0))</f>
        <v>2</v>
      </c>
      <c r="K12" s="346" t="s">
        <v>175</v>
      </c>
      <c r="L12" s="361">
        <f>IF($S$4=1,1, IF(L11&gt;0,L11+1, 0))</f>
        <v>0</v>
      </c>
      <c r="M12" s="323"/>
      <c r="N12" s="362">
        <f>IF($O$5=1,1, IF(N11&gt;0,N11+1, 0))</f>
        <v>0</v>
      </c>
      <c r="O12" s="324"/>
      <c r="P12" s="310">
        <f>IF($K$5=1,1, IF(P11&gt;0,P11+1, 0))</f>
        <v>1</v>
      </c>
      <c r="Q12" s="559" t="s">
        <v>189</v>
      </c>
      <c r="R12" s="310">
        <f>IF($S$5=1,1, IF(R11&gt;0,R11+1, 0))</f>
        <v>0</v>
      </c>
      <c r="S12" s="323"/>
      <c r="T12" s="310">
        <f>IF($O$6=1,1, IF(T11&gt;0,T11+1, 0))</f>
        <v>3</v>
      </c>
      <c r="U12" s="323"/>
      <c r="V12" s="310">
        <f>IF($K$6=1,1, IF(V11&gt;0,V11+1, 0))</f>
        <v>0</v>
      </c>
      <c r="W12" s="323"/>
      <c r="X12" s="357">
        <f>IF($S$6=1,1, IF(X11&gt;0,X11+1, 0))</f>
        <v>0</v>
      </c>
      <c r="Y12" s="323"/>
    </row>
    <row r="13" spans="1:38" ht="35.1" customHeight="1" x14ac:dyDescent="0.25">
      <c r="A13" s="286" t="s">
        <v>2</v>
      </c>
      <c r="B13" s="305">
        <v>4</v>
      </c>
      <c r="D13" s="310">
        <v>1</v>
      </c>
      <c r="E13" s="308"/>
      <c r="F13" s="310">
        <f>IF($Y$3=1,1, IF(F12&gt;0,F12+1, 0))</f>
        <v>1</v>
      </c>
      <c r="G13" s="366" t="s">
        <v>170</v>
      </c>
      <c r="H13" s="305">
        <f>IF($U$4=1,1, IF(H12&gt;0,H12+1, 0))</f>
        <v>0</v>
      </c>
      <c r="I13" s="325"/>
      <c r="J13" s="310">
        <f>IF($Q$4=1,1, IF(J12&gt;0,J12+1, 0))</f>
        <v>3</v>
      </c>
      <c r="K13" s="366" t="s">
        <v>170</v>
      </c>
      <c r="L13" s="361">
        <f>IF($Y$4=1,1, IF(L12&gt;0,L12+1, 0))</f>
        <v>0</v>
      </c>
      <c r="M13" s="278"/>
      <c r="N13" s="362">
        <f>IF($U$5=1,1, IF(N12&gt;0,N12+1, 0))</f>
        <v>0</v>
      </c>
      <c r="O13" s="324"/>
      <c r="P13" s="310">
        <f>IF($Q$5=1,1, IF(P12&gt;0,P12+1, 0))</f>
        <v>2</v>
      </c>
      <c r="Q13" s="550"/>
      <c r="R13" s="310">
        <f>IF($Y$5=1,1, IF(R12&gt;0,R12+1, 0))</f>
        <v>0</v>
      </c>
      <c r="S13" s="278"/>
      <c r="T13" s="310">
        <f>IF($U$6=1,1, IF(T12&gt;0,T12+1, 0))</f>
        <v>4</v>
      </c>
      <c r="U13" s="279" t="s">
        <v>156</v>
      </c>
      <c r="V13" s="310">
        <f>IF($Q$6=1,1, IF(V12&gt;0,V12+1, 0))</f>
        <v>1</v>
      </c>
      <c r="W13" s="560" t="s">
        <v>173</v>
      </c>
      <c r="X13" s="357">
        <f>IF($Y$6=1,1, IF(X12&gt;0,X12+1, 0))</f>
        <v>0</v>
      </c>
      <c r="Y13" s="278"/>
    </row>
    <row r="14" spans="1:38" ht="35.1" customHeight="1" x14ac:dyDescent="0.25">
      <c r="A14" s="286" t="s">
        <v>3</v>
      </c>
      <c r="B14" s="305">
        <v>5</v>
      </c>
      <c r="C14" s="327"/>
      <c r="D14" s="310">
        <v>2</v>
      </c>
      <c r="E14" s="308"/>
      <c r="F14" s="310">
        <f>IF($H$3=1,1, IF(F13&gt;0,F13+1, 0))</f>
        <v>2</v>
      </c>
      <c r="G14" s="366" t="s">
        <v>168</v>
      </c>
      <c r="H14" s="305">
        <f>IF($D$4=1,1, IF(H13&gt;0,H13+1, 0))</f>
        <v>0</v>
      </c>
      <c r="I14" s="287"/>
      <c r="J14" s="310">
        <f>IF($W$4=1,1, IF(J13&gt;0,J13+1, 0))</f>
        <v>4</v>
      </c>
      <c r="L14" s="361">
        <f>IF($H$4=1,1, IF(L13&gt;0,L13+1, 0))</f>
        <v>1</v>
      </c>
      <c r="M14" s="555" t="s">
        <v>114</v>
      </c>
      <c r="N14" s="362">
        <f>IF($D$5=1,1, IF(N13&gt;0,N13+1, 0))</f>
        <v>0</v>
      </c>
      <c r="O14" s="325"/>
      <c r="P14" s="310">
        <f>IF($W$5=1,1, IF(P13&gt;0,P13+1, 0))</f>
        <v>3</v>
      </c>
      <c r="Q14" s="550"/>
      <c r="R14" s="310">
        <f>IF($H$5=1,1, IF(R13&gt;0,R13+1, 0))</f>
        <v>0</v>
      </c>
      <c r="S14" s="323"/>
      <c r="T14" s="310">
        <f>IF($D$6=1,1, IF(T13&gt;0,T13+1, 0))</f>
        <v>5</v>
      </c>
      <c r="U14" s="323"/>
      <c r="V14" s="310">
        <f>IF($W$6=1,1, IF(V13&gt;0,V13+1, 0))</f>
        <v>2</v>
      </c>
      <c r="W14" s="557"/>
      <c r="X14" s="358"/>
      <c r="Y14" s="323"/>
    </row>
    <row r="15" spans="1:38" ht="46.2" customHeight="1" x14ac:dyDescent="0.25">
      <c r="A15" s="286" t="s">
        <v>4</v>
      </c>
      <c r="B15" s="305">
        <v>6</v>
      </c>
      <c r="C15" s="287"/>
      <c r="D15" s="310">
        <v>3</v>
      </c>
      <c r="E15" s="391"/>
      <c r="F15" s="310">
        <v>3</v>
      </c>
      <c r="G15" s="287"/>
      <c r="H15" s="305">
        <f>IF($J$4=1,1, IF(H14&gt;0,H14+1, 0))</f>
        <v>0</v>
      </c>
      <c r="I15" s="327"/>
      <c r="J15" s="310">
        <f>IF($L$4=1,1, IF(J14&gt;0,J14+1, 0))</f>
        <v>5</v>
      </c>
      <c r="K15" s="340"/>
      <c r="L15" s="361">
        <v>2</v>
      </c>
      <c r="M15" s="556"/>
      <c r="N15" s="305">
        <f>IF($J$5=1,1, IF(N14&gt;0,N14+1, 0))</f>
        <v>0</v>
      </c>
      <c r="O15" s="325"/>
      <c r="P15" s="310">
        <f>IF($L$5=1,1, IF(P14&gt;0,P14+1, 0))</f>
        <v>4</v>
      </c>
      <c r="Q15" s="551"/>
      <c r="R15" s="310">
        <v>1</v>
      </c>
      <c r="S15" s="323"/>
      <c r="T15" s="310">
        <f>IF($J$6=1,1, IF(T14&gt;0,T14+1, 0))</f>
        <v>6</v>
      </c>
      <c r="U15" s="399" t="s">
        <v>214</v>
      </c>
      <c r="V15" s="310">
        <f>IF($L$6=1,1, IF(V14&gt;0,V14+1, 0))</f>
        <v>3</v>
      </c>
      <c r="W15" s="556"/>
      <c r="X15" s="358">
        <v>1</v>
      </c>
      <c r="Y15" s="278" t="s">
        <v>119</v>
      </c>
    </row>
    <row r="16" spans="1:38" ht="35.1" customHeight="1" x14ac:dyDescent="0.25">
      <c r="A16" s="290" t="s">
        <v>5</v>
      </c>
      <c r="B16" s="305">
        <v>7</v>
      </c>
      <c r="C16" s="288"/>
      <c r="D16" s="310">
        <v>4</v>
      </c>
      <c r="E16" s="288"/>
      <c r="F16" s="310">
        <f>IF($T$3=1,1, IF(F15&gt;0,F15+1, 0))</f>
        <v>4</v>
      </c>
      <c r="G16" s="288"/>
      <c r="H16" s="305">
        <f>IF($P$4=1,1, IF(H15&gt;0,H15+1, 0))</f>
        <v>1</v>
      </c>
      <c r="I16" s="288"/>
      <c r="J16" s="310">
        <f>IF($R$4=1,1, IF(J15&gt;0,J15+1, 0))</f>
        <v>6</v>
      </c>
      <c r="K16" s="288"/>
      <c r="L16" s="361">
        <f>IF($T$4=1,1, IF(L15&gt;0,L15+1, 0))</f>
        <v>3</v>
      </c>
      <c r="M16" s="288"/>
      <c r="N16" s="305">
        <f>IF($P$5=1,1, IF(N15&gt;0,N15+1, 0))</f>
        <v>1</v>
      </c>
      <c r="O16" s="288"/>
      <c r="P16" s="310">
        <f>IF($R$5=1,1, IF(P15&gt;0,P15+1, 0))</f>
        <v>5</v>
      </c>
      <c r="Q16" s="288"/>
      <c r="R16" s="310">
        <f>IF($T$5=1,1, IF(R15&gt;0,R15+1, 0))</f>
        <v>2</v>
      </c>
      <c r="S16" s="288"/>
      <c r="T16" s="310">
        <f>IF($P$6=1,1, IF(T15&gt;0,T15+1, 0))</f>
        <v>7</v>
      </c>
      <c r="U16" s="288"/>
      <c r="V16" s="310">
        <f>IF($R$6=1,1, IF(V15&gt;0,V15+1, 0))</f>
        <v>4</v>
      </c>
      <c r="W16" s="288"/>
      <c r="X16" s="313">
        <f>IF($T$6=1,1, IF(X15&gt;0,X15+1, 0))</f>
        <v>2</v>
      </c>
      <c r="Y16" s="288"/>
    </row>
    <row r="17" spans="1:25" ht="35.1" customHeight="1" x14ac:dyDescent="0.25">
      <c r="A17" s="290" t="s">
        <v>6</v>
      </c>
      <c r="B17" s="305">
        <v>8</v>
      </c>
      <c r="C17" s="288" t="s">
        <v>54</v>
      </c>
      <c r="D17" s="310">
        <v>5</v>
      </c>
      <c r="E17" s="288"/>
      <c r="F17" s="310">
        <f t="shared" ref="F17:F45" si="0">IF(AND(F16&gt;0,F16&lt;31),F16+1,0)</f>
        <v>5</v>
      </c>
      <c r="G17" s="288"/>
      <c r="H17" s="305">
        <f t="shared" ref="H17:H45" si="1">IF(AND(H16&gt;0,H16&lt;30),H16+1,0)</f>
        <v>2</v>
      </c>
      <c r="I17" s="288"/>
      <c r="J17" s="310">
        <f t="shared" ref="J17:J45" si="2">IF(AND(J16&gt;0,J16&lt;31),J16+1,0)</f>
        <v>7</v>
      </c>
      <c r="K17" s="288"/>
      <c r="L17" s="361">
        <f t="shared" ref="L17:L38" si="3">IF(AND(L16&gt;0,L16&lt;30),L16+1,0)</f>
        <v>4</v>
      </c>
      <c r="M17" s="288"/>
      <c r="N17" s="305">
        <f t="shared" ref="N17:N45" si="4">IF(AND(N16&gt;0,N16&lt;31),N16+1,0)</f>
        <v>2</v>
      </c>
      <c r="O17" s="288"/>
      <c r="P17" s="310">
        <f t="shared" ref="P17:P45" si="5">IF(AND(P16&gt;0,P16&lt;31),P16+1,0)</f>
        <v>6</v>
      </c>
      <c r="Q17" s="288"/>
      <c r="R17" s="310">
        <f t="shared" ref="R17:R42" si="6">IF(AND(R16&gt;0,R16&lt;30),R16+1,0)</f>
        <v>3</v>
      </c>
      <c r="S17" s="288"/>
      <c r="T17" s="310">
        <f t="shared" ref="T17:T45" si="7">IF(AND(T16&gt;0,T16&lt;31),T16+1,0)</f>
        <v>8</v>
      </c>
      <c r="U17" s="288"/>
      <c r="V17" s="310">
        <f t="shared" ref="V17:V45" si="8">IF(AND(V16&gt;0,V16&lt;30),V16+1,0)</f>
        <v>5</v>
      </c>
      <c r="W17" s="288"/>
      <c r="X17" s="313">
        <f t="shared" ref="X17:X43" si="9">IF(AND(X16&gt;0,X16&lt;31),X16+1,0)</f>
        <v>3</v>
      </c>
      <c r="Y17" s="288"/>
    </row>
    <row r="18" spans="1:25" ht="77.400000000000006" customHeight="1" x14ac:dyDescent="0.25">
      <c r="A18" s="286" t="s">
        <v>0</v>
      </c>
      <c r="B18" s="305">
        <v>9</v>
      </c>
      <c r="C18" s="308"/>
      <c r="D18" s="310">
        <v>6</v>
      </c>
      <c r="E18" s="346" t="s">
        <v>74</v>
      </c>
      <c r="F18" s="310">
        <f t="shared" si="0"/>
        <v>6</v>
      </c>
      <c r="G18" s="346" t="s">
        <v>244</v>
      </c>
      <c r="H18" s="305">
        <f t="shared" si="1"/>
        <v>3</v>
      </c>
      <c r="I18" s="346" t="s">
        <v>74</v>
      </c>
      <c r="J18" s="310">
        <f t="shared" si="2"/>
        <v>8</v>
      </c>
      <c r="K18" s="346" t="s">
        <v>187</v>
      </c>
      <c r="L18" s="361">
        <f t="shared" si="3"/>
        <v>5</v>
      </c>
      <c r="M18" s="346" t="s">
        <v>115</v>
      </c>
      <c r="N18" s="305">
        <f t="shared" si="4"/>
        <v>3</v>
      </c>
      <c r="O18" s="346" t="s">
        <v>74</v>
      </c>
      <c r="P18" s="310">
        <f t="shared" si="5"/>
        <v>7</v>
      </c>
      <c r="Q18" s="346" t="s">
        <v>74</v>
      </c>
      <c r="R18" s="310">
        <f t="shared" si="6"/>
        <v>4</v>
      </c>
      <c r="S18" s="346" t="s">
        <v>87</v>
      </c>
      <c r="T18" s="310">
        <f t="shared" si="7"/>
        <v>9</v>
      </c>
      <c r="U18" s="346" t="s">
        <v>74</v>
      </c>
      <c r="V18" s="310">
        <f t="shared" si="8"/>
        <v>6</v>
      </c>
      <c r="W18" s="346" t="s">
        <v>74</v>
      </c>
      <c r="X18" s="313">
        <f t="shared" si="9"/>
        <v>4</v>
      </c>
      <c r="Y18" s="558" t="s">
        <v>203</v>
      </c>
    </row>
    <row r="19" spans="1:25" ht="55.8" customHeight="1" x14ac:dyDescent="0.25">
      <c r="A19" s="286" t="s">
        <v>1</v>
      </c>
      <c r="B19" s="305">
        <v>10</v>
      </c>
      <c r="C19" s="308"/>
      <c r="D19" s="310">
        <f t="shared" ref="D19:D37" si="10">IF(AND(D18&gt;0,D18&lt;$F$2),D18+1,0)</f>
        <v>7</v>
      </c>
      <c r="E19" s="287"/>
      <c r="F19" s="310">
        <f t="shared" si="0"/>
        <v>7</v>
      </c>
      <c r="G19" s="390" t="s">
        <v>177</v>
      </c>
      <c r="H19" s="305">
        <f t="shared" si="1"/>
        <v>4</v>
      </c>
      <c r="I19" s="392" t="s">
        <v>179</v>
      </c>
      <c r="J19" s="310">
        <f t="shared" si="2"/>
        <v>9</v>
      </c>
      <c r="K19" s="345" t="s">
        <v>173</v>
      </c>
      <c r="L19" s="361">
        <f t="shared" si="3"/>
        <v>6</v>
      </c>
      <c r="M19" s="555" t="s">
        <v>182</v>
      </c>
      <c r="N19" s="305">
        <f t="shared" si="4"/>
        <v>4</v>
      </c>
      <c r="O19" s="275"/>
      <c r="P19" s="310">
        <f t="shared" si="5"/>
        <v>8</v>
      </c>
      <c r="Q19" s="323"/>
      <c r="R19" s="310">
        <f t="shared" si="6"/>
        <v>5</v>
      </c>
      <c r="S19" s="349" t="s">
        <v>86</v>
      </c>
      <c r="T19" s="310">
        <f t="shared" si="7"/>
        <v>10</v>
      </c>
      <c r="U19" s="323"/>
      <c r="V19" s="310">
        <f t="shared" si="8"/>
        <v>7</v>
      </c>
      <c r="W19" s="323"/>
      <c r="X19" s="313">
        <f t="shared" si="9"/>
        <v>5</v>
      </c>
      <c r="Y19" s="556"/>
    </row>
    <row r="20" spans="1:25" ht="35.1" customHeight="1" x14ac:dyDescent="0.25">
      <c r="A20" s="286" t="s">
        <v>2</v>
      </c>
      <c r="B20" s="310">
        <v>11</v>
      </c>
      <c r="C20" s="308"/>
      <c r="D20" s="310">
        <f t="shared" si="10"/>
        <v>8</v>
      </c>
      <c r="E20" s="395" t="s">
        <v>197</v>
      </c>
      <c r="F20" s="310">
        <f t="shared" si="0"/>
        <v>8</v>
      </c>
      <c r="G20" s="561" t="s">
        <v>237</v>
      </c>
      <c r="H20" s="310">
        <f t="shared" si="1"/>
        <v>5</v>
      </c>
      <c r="I20" s="279" t="s">
        <v>156</v>
      </c>
      <c r="J20" s="310">
        <f t="shared" si="2"/>
        <v>10</v>
      </c>
      <c r="K20" s="278"/>
      <c r="L20" s="361">
        <f t="shared" si="3"/>
        <v>7</v>
      </c>
      <c r="M20" s="557"/>
      <c r="N20" s="305">
        <v>5</v>
      </c>
      <c r="O20" s="279" t="s">
        <v>156</v>
      </c>
      <c r="P20" s="310">
        <f t="shared" si="5"/>
        <v>9</v>
      </c>
      <c r="Q20" s="320" t="s">
        <v>66</v>
      </c>
      <c r="R20" s="310">
        <f t="shared" si="6"/>
        <v>6</v>
      </c>
      <c r="S20" s="349" t="s">
        <v>130</v>
      </c>
      <c r="T20" s="310">
        <f t="shared" si="7"/>
        <v>11</v>
      </c>
      <c r="U20" s="561" t="s">
        <v>93</v>
      </c>
      <c r="V20" s="310">
        <f t="shared" si="8"/>
        <v>8</v>
      </c>
      <c r="W20" s="349" t="s">
        <v>147</v>
      </c>
      <c r="X20" s="313">
        <f t="shared" si="9"/>
        <v>6</v>
      </c>
      <c r="Y20" s="555" t="s">
        <v>180</v>
      </c>
    </row>
    <row r="21" spans="1:25" ht="99" customHeight="1" x14ac:dyDescent="0.25">
      <c r="A21" s="286" t="s">
        <v>3</v>
      </c>
      <c r="B21" s="310">
        <v>12</v>
      </c>
      <c r="C21" s="308"/>
      <c r="D21" s="310">
        <f t="shared" si="10"/>
        <v>9</v>
      </c>
      <c r="E21" s="349" t="s">
        <v>196</v>
      </c>
      <c r="F21" s="310">
        <f t="shared" si="0"/>
        <v>9</v>
      </c>
      <c r="G21" s="562"/>
      <c r="H21" s="310">
        <f t="shared" si="1"/>
        <v>6</v>
      </c>
      <c r="I21" s="323"/>
      <c r="J21" s="310">
        <f t="shared" si="2"/>
        <v>11</v>
      </c>
      <c r="K21" s="345" t="s">
        <v>173</v>
      </c>
      <c r="L21" s="361">
        <f t="shared" si="3"/>
        <v>8</v>
      </c>
      <c r="M21" s="556"/>
      <c r="N21" s="305">
        <f t="shared" si="4"/>
        <v>6</v>
      </c>
      <c r="O21" s="277"/>
      <c r="P21" s="310">
        <f t="shared" si="5"/>
        <v>10</v>
      </c>
      <c r="Q21" s="323"/>
      <c r="R21" s="310">
        <f t="shared" si="6"/>
        <v>7</v>
      </c>
      <c r="S21" s="561" t="s">
        <v>229</v>
      </c>
      <c r="T21" s="310">
        <f t="shared" si="7"/>
        <v>12</v>
      </c>
      <c r="U21" s="562"/>
      <c r="V21" s="310">
        <f t="shared" si="8"/>
        <v>9</v>
      </c>
      <c r="W21" s="561" t="s">
        <v>85</v>
      </c>
      <c r="X21" s="313">
        <f t="shared" si="9"/>
        <v>7</v>
      </c>
      <c r="Y21" s="557"/>
    </row>
    <row r="22" spans="1:25" ht="35.1" customHeight="1" x14ac:dyDescent="0.25">
      <c r="A22" s="286" t="s">
        <v>4</v>
      </c>
      <c r="B22" s="310">
        <v>13</v>
      </c>
      <c r="C22" s="281"/>
      <c r="D22" s="310">
        <f t="shared" si="10"/>
        <v>10</v>
      </c>
      <c r="E22" s="365" t="s">
        <v>192</v>
      </c>
      <c r="F22" s="310">
        <f t="shared" si="0"/>
        <v>10</v>
      </c>
      <c r="G22" s="365" t="s">
        <v>78</v>
      </c>
      <c r="H22" s="310">
        <f t="shared" si="1"/>
        <v>7</v>
      </c>
      <c r="I22" s="365" t="s">
        <v>78</v>
      </c>
      <c r="J22" s="310">
        <f t="shared" si="2"/>
        <v>12</v>
      </c>
      <c r="K22" s="365" t="s">
        <v>188</v>
      </c>
      <c r="L22" s="361">
        <f t="shared" si="3"/>
        <v>9</v>
      </c>
      <c r="M22" s="365" t="s">
        <v>225</v>
      </c>
      <c r="N22" s="305">
        <f t="shared" si="4"/>
        <v>7</v>
      </c>
      <c r="O22" s="277"/>
      <c r="P22" s="310">
        <f t="shared" si="5"/>
        <v>11</v>
      </c>
      <c r="Q22" s="349" t="s">
        <v>95</v>
      </c>
      <c r="R22" s="310">
        <f t="shared" si="6"/>
        <v>8</v>
      </c>
      <c r="S22" s="562"/>
      <c r="T22" s="310">
        <f t="shared" si="7"/>
        <v>13</v>
      </c>
      <c r="U22" s="399" t="s">
        <v>214</v>
      </c>
      <c r="V22" s="310">
        <f t="shared" si="8"/>
        <v>10</v>
      </c>
      <c r="W22" s="562"/>
      <c r="X22" s="313">
        <f t="shared" si="9"/>
        <v>8</v>
      </c>
      <c r="Y22" s="556"/>
    </row>
    <row r="23" spans="1:25" ht="35.1" customHeight="1" x14ac:dyDescent="0.25">
      <c r="A23" s="290" t="s">
        <v>5</v>
      </c>
      <c r="B23" s="310">
        <v>14</v>
      </c>
      <c r="C23" s="288"/>
      <c r="D23" s="310">
        <f t="shared" si="10"/>
        <v>11</v>
      </c>
      <c r="E23" s="288"/>
      <c r="F23" s="310">
        <f t="shared" si="0"/>
        <v>11</v>
      </c>
      <c r="G23" s="186"/>
      <c r="H23" s="310">
        <f t="shared" si="1"/>
        <v>8</v>
      </c>
      <c r="I23" s="288"/>
      <c r="J23" s="310">
        <f t="shared" si="2"/>
        <v>13</v>
      </c>
      <c r="K23" s="288"/>
      <c r="L23" s="361">
        <f t="shared" si="3"/>
        <v>10</v>
      </c>
      <c r="M23" s="288"/>
      <c r="N23" s="305">
        <f t="shared" si="4"/>
        <v>8</v>
      </c>
      <c r="O23" s="288"/>
      <c r="P23" s="310">
        <f t="shared" si="5"/>
        <v>12</v>
      </c>
      <c r="Q23" s="186"/>
      <c r="R23" s="310">
        <f t="shared" si="6"/>
        <v>9</v>
      </c>
      <c r="S23" s="288"/>
      <c r="T23" s="310">
        <f t="shared" si="7"/>
        <v>14</v>
      </c>
      <c r="U23" s="288"/>
      <c r="V23" s="310">
        <f t="shared" si="8"/>
        <v>11</v>
      </c>
      <c r="W23" s="288"/>
      <c r="X23" s="313">
        <f t="shared" si="9"/>
        <v>9</v>
      </c>
      <c r="Y23" s="288"/>
    </row>
    <row r="24" spans="1:25" ht="35.1" customHeight="1" x14ac:dyDescent="0.25">
      <c r="A24" s="290" t="s">
        <v>6</v>
      </c>
      <c r="B24" s="310">
        <v>15</v>
      </c>
      <c r="C24" s="288"/>
      <c r="D24" s="310">
        <f t="shared" si="10"/>
        <v>12</v>
      </c>
      <c r="E24" s="288"/>
      <c r="F24" s="310">
        <f t="shared" si="0"/>
        <v>12</v>
      </c>
      <c r="G24" s="288"/>
      <c r="H24" s="310">
        <f t="shared" si="1"/>
        <v>9</v>
      </c>
      <c r="I24" s="288"/>
      <c r="J24" s="310">
        <f t="shared" si="2"/>
        <v>14</v>
      </c>
      <c r="K24" s="288"/>
      <c r="L24" s="361">
        <f t="shared" si="3"/>
        <v>11</v>
      </c>
      <c r="M24" s="288"/>
      <c r="N24" s="305">
        <f t="shared" si="4"/>
        <v>9</v>
      </c>
      <c r="O24" s="288"/>
      <c r="P24" s="310">
        <f t="shared" si="5"/>
        <v>13</v>
      </c>
      <c r="Q24" s="320"/>
      <c r="R24" s="310">
        <f t="shared" si="6"/>
        <v>10</v>
      </c>
      <c r="S24" s="288"/>
      <c r="T24" s="310">
        <f t="shared" si="7"/>
        <v>15</v>
      </c>
      <c r="U24" s="288"/>
      <c r="V24" s="310">
        <f t="shared" si="8"/>
        <v>12</v>
      </c>
      <c r="W24" s="288"/>
      <c r="X24" s="313">
        <f t="shared" si="9"/>
        <v>10</v>
      </c>
      <c r="Y24" s="288"/>
    </row>
    <row r="25" spans="1:25" ht="90" customHeight="1" x14ac:dyDescent="0.25">
      <c r="A25" s="286" t="s">
        <v>0</v>
      </c>
      <c r="B25" s="310">
        <v>16</v>
      </c>
      <c r="C25" s="346" t="s">
        <v>74</v>
      </c>
      <c r="D25" s="310">
        <f>IF(AND(D24&gt;0,D24&lt;$F$2),D24+1,0)</f>
        <v>13</v>
      </c>
      <c r="E25" s="346" t="s">
        <v>190</v>
      </c>
      <c r="F25" s="310">
        <f>IF(AND(F24&gt;0,F24&lt;31),F24+1,0)</f>
        <v>13</v>
      </c>
      <c r="G25" s="346" t="s">
        <v>185</v>
      </c>
      <c r="H25" s="310">
        <f>IF(AND(H24&gt;0,H24&lt;30),H24+1,0)</f>
        <v>10</v>
      </c>
      <c r="I25" s="346" t="s">
        <v>74</v>
      </c>
      <c r="J25" s="310">
        <f>IF(AND(J24&gt;0,J24&lt;31),J24+1,0)</f>
        <v>15</v>
      </c>
      <c r="K25" s="346" t="s">
        <v>74</v>
      </c>
      <c r="L25" s="361">
        <f>IF(AND(L24&gt;0,L24&lt;30),L24+1,0)</f>
        <v>12</v>
      </c>
      <c r="M25" s="346" t="s">
        <v>96</v>
      </c>
      <c r="N25" s="305">
        <f>IF(AND(N24&gt;0,N24&lt;31),N24+1,0)</f>
        <v>10</v>
      </c>
      <c r="O25" s="346" t="s">
        <v>74</v>
      </c>
      <c r="P25" s="310">
        <f>IF(AND(P24&gt;0,P24&lt;31),P24+1,0)</f>
        <v>14</v>
      </c>
      <c r="Q25" s="346" t="s">
        <v>74</v>
      </c>
      <c r="R25" s="310">
        <f t="shared" ref="R25:R29" si="11">IF(AND(R24&gt;0,R24&lt;31),R24+1,0)</f>
        <v>11</v>
      </c>
      <c r="S25" s="346" t="s">
        <v>74</v>
      </c>
      <c r="T25" s="310">
        <f>IF(AND(T24&gt;0,T24&lt;31),T24+1,0)</f>
        <v>16</v>
      </c>
      <c r="U25" s="346" t="s">
        <v>230</v>
      </c>
      <c r="V25" s="310">
        <f>IF(AND(V24&gt;0,V24&lt;30),V24+1,0)</f>
        <v>13</v>
      </c>
      <c r="W25" s="346" t="s">
        <v>92</v>
      </c>
      <c r="X25" s="313">
        <f>IF(AND(X24&gt;0,X24&lt;31),X24+1,0)</f>
        <v>11</v>
      </c>
      <c r="Y25" s="366" t="s">
        <v>71</v>
      </c>
    </row>
    <row r="26" spans="1:25" ht="54.6" customHeight="1" x14ac:dyDescent="0.25">
      <c r="A26" s="286" t="s">
        <v>1</v>
      </c>
      <c r="B26" s="310">
        <v>17</v>
      </c>
      <c r="C26" s="278"/>
      <c r="D26" s="310">
        <f t="shared" si="10"/>
        <v>14</v>
      </c>
      <c r="E26" s="393" t="s">
        <v>176</v>
      </c>
      <c r="F26" s="310">
        <f t="shared" si="0"/>
        <v>14</v>
      </c>
      <c r="G26" s="349" t="s">
        <v>238</v>
      </c>
      <c r="H26" s="310">
        <f t="shared" si="1"/>
        <v>11</v>
      </c>
      <c r="I26" s="285"/>
      <c r="J26" s="310">
        <f t="shared" si="2"/>
        <v>16</v>
      </c>
      <c r="K26" s="323"/>
      <c r="L26" s="361">
        <f t="shared" si="3"/>
        <v>13</v>
      </c>
      <c r="M26" s="555" t="s">
        <v>181</v>
      </c>
      <c r="N26" s="310">
        <f t="shared" si="4"/>
        <v>11</v>
      </c>
      <c r="O26" s="373" t="s">
        <v>108</v>
      </c>
      <c r="P26" s="310">
        <f t="shared" si="5"/>
        <v>15</v>
      </c>
      <c r="Q26" s="349" t="s">
        <v>128</v>
      </c>
      <c r="R26" s="310">
        <f t="shared" si="11"/>
        <v>12</v>
      </c>
      <c r="S26" s="341"/>
      <c r="T26" s="310">
        <f t="shared" si="7"/>
        <v>17</v>
      </c>
      <c r="U26" s="401" t="s">
        <v>231</v>
      </c>
      <c r="V26" s="310">
        <f t="shared" si="8"/>
        <v>14</v>
      </c>
      <c r="W26" s="349" t="s">
        <v>91</v>
      </c>
      <c r="X26" s="313">
        <f t="shared" si="9"/>
        <v>12</v>
      </c>
      <c r="Y26" s="278" t="s">
        <v>120</v>
      </c>
    </row>
    <row r="27" spans="1:25" ht="55.8" customHeight="1" x14ac:dyDescent="0.25">
      <c r="A27" s="286" t="s">
        <v>2</v>
      </c>
      <c r="B27" s="310">
        <v>18</v>
      </c>
      <c r="C27" s="346" t="s">
        <v>70</v>
      </c>
      <c r="D27" s="310">
        <f t="shared" si="10"/>
        <v>15</v>
      </c>
      <c r="E27" s="278" t="s">
        <v>198</v>
      </c>
      <c r="F27" s="310">
        <f t="shared" si="0"/>
        <v>15</v>
      </c>
      <c r="G27" s="368" t="s">
        <v>239</v>
      </c>
      <c r="H27" s="310">
        <f t="shared" si="1"/>
        <v>12</v>
      </c>
      <c r="I27" s="366" t="s">
        <v>170</v>
      </c>
      <c r="J27" s="310">
        <f t="shared" si="2"/>
        <v>17</v>
      </c>
      <c r="K27" s="346" t="s">
        <v>170</v>
      </c>
      <c r="L27" s="361">
        <f t="shared" si="3"/>
        <v>14</v>
      </c>
      <c r="M27" s="557"/>
      <c r="N27" s="310">
        <f t="shared" si="4"/>
        <v>12</v>
      </c>
      <c r="O27" s="278"/>
      <c r="P27" s="310">
        <f t="shared" si="5"/>
        <v>16</v>
      </c>
      <c r="Q27" s="278"/>
      <c r="R27" s="310">
        <f>IF(AND(R26&gt;0,R26&lt;31),R26+1,0)</f>
        <v>13</v>
      </c>
      <c r="S27" s="282"/>
      <c r="T27" s="310">
        <f t="shared" si="7"/>
        <v>18</v>
      </c>
      <c r="U27" s="389" t="s">
        <v>232</v>
      </c>
      <c r="V27" s="310">
        <f t="shared" si="8"/>
        <v>15</v>
      </c>
      <c r="W27" s="278"/>
      <c r="X27" s="313">
        <f t="shared" si="9"/>
        <v>13</v>
      </c>
      <c r="Y27" s="278" t="s">
        <v>121</v>
      </c>
    </row>
    <row r="28" spans="1:25" ht="78" customHeight="1" x14ac:dyDescent="0.25">
      <c r="A28" s="286" t="s">
        <v>3</v>
      </c>
      <c r="B28" s="310">
        <v>19</v>
      </c>
      <c r="C28" s="345" t="s">
        <v>144</v>
      </c>
      <c r="D28" s="310">
        <f t="shared" si="10"/>
        <v>16</v>
      </c>
      <c r="E28" s="345" t="s">
        <v>171</v>
      </c>
      <c r="F28" s="310">
        <f t="shared" si="0"/>
        <v>16</v>
      </c>
      <c r="G28" s="349" t="s">
        <v>220</v>
      </c>
      <c r="H28" s="310">
        <f t="shared" si="1"/>
        <v>13</v>
      </c>
      <c r="I28" s="285"/>
      <c r="J28" s="310">
        <f t="shared" si="2"/>
        <v>18</v>
      </c>
      <c r="K28" s="561" t="s">
        <v>184</v>
      </c>
      <c r="L28" s="361">
        <f t="shared" si="3"/>
        <v>15</v>
      </c>
      <c r="M28" s="556"/>
      <c r="N28" s="310">
        <f t="shared" si="4"/>
        <v>13</v>
      </c>
      <c r="O28" s="278"/>
      <c r="P28" s="310">
        <f t="shared" si="5"/>
        <v>17</v>
      </c>
      <c r="Q28" s="323"/>
      <c r="R28" s="310">
        <f t="shared" si="11"/>
        <v>14</v>
      </c>
      <c r="S28" s="561" t="s">
        <v>85</v>
      </c>
      <c r="T28" s="310">
        <f t="shared" si="7"/>
        <v>19</v>
      </c>
      <c r="U28" s="349" t="s">
        <v>233</v>
      </c>
      <c r="V28" s="310">
        <f t="shared" si="8"/>
        <v>16</v>
      </c>
      <c r="W28" s="561" t="s">
        <v>93</v>
      </c>
      <c r="X28" s="313">
        <f t="shared" si="9"/>
        <v>14</v>
      </c>
      <c r="Y28" s="278" t="s">
        <v>165</v>
      </c>
    </row>
    <row r="29" spans="1:25" ht="53.4" customHeight="1" x14ac:dyDescent="0.25">
      <c r="A29" s="286" t="s">
        <v>4</v>
      </c>
      <c r="B29" s="310">
        <v>20</v>
      </c>
      <c r="C29" s="349" t="s">
        <v>124</v>
      </c>
      <c r="D29" s="310">
        <f t="shared" si="10"/>
        <v>17</v>
      </c>
      <c r="E29" s="388" t="s">
        <v>172</v>
      </c>
      <c r="F29" s="310">
        <f t="shared" si="0"/>
        <v>17</v>
      </c>
      <c r="G29" s="351" t="s">
        <v>100</v>
      </c>
      <c r="H29" s="310">
        <f t="shared" si="1"/>
        <v>14</v>
      </c>
      <c r="I29" s="344" t="s">
        <v>72</v>
      </c>
      <c r="J29" s="310">
        <f t="shared" si="2"/>
        <v>19</v>
      </c>
      <c r="K29" s="562"/>
      <c r="L29" s="361">
        <f t="shared" si="3"/>
        <v>16</v>
      </c>
      <c r="M29" s="342"/>
      <c r="N29" s="310">
        <f t="shared" si="4"/>
        <v>14</v>
      </c>
      <c r="O29" s="278"/>
      <c r="P29" s="310">
        <f t="shared" si="5"/>
        <v>18</v>
      </c>
      <c r="Q29" s="323"/>
      <c r="R29" s="310">
        <f t="shared" si="11"/>
        <v>15</v>
      </c>
      <c r="S29" s="562"/>
      <c r="T29" s="310">
        <f t="shared" si="7"/>
        <v>20</v>
      </c>
      <c r="U29" s="349" t="s">
        <v>234</v>
      </c>
      <c r="V29" s="310">
        <f t="shared" si="8"/>
        <v>17</v>
      </c>
      <c r="W29" s="562"/>
      <c r="X29" s="313">
        <f t="shared" si="9"/>
        <v>15</v>
      </c>
      <c r="Y29" s="398" t="s">
        <v>207</v>
      </c>
    </row>
    <row r="30" spans="1:25" ht="35.1" customHeight="1" x14ac:dyDescent="0.25">
      <c r="A30" s="290" t="s">
        <v>5</v>
      </c>
      <c r="B30" s="310">
        <v>21</v>
      </c>
      <c r="C30" s="288"/>
      <c r="D30" s="310">
        <f t="shared" si="10"/>
        <v>18</v>
      </c>
      <c r="E30" s="288"/>
      <c r="F30" s="310">
        <f t="shared" si="0"/>
        <v>18</v>
      </c>
      <c r="G30" s="321"/>
      <c r="H30" s="310">
        <f t="shared" si="1"/>
        <v>15</v>
      </c>
      <c r="I30" s="288"/>
      <c r="J30" s="310">
        <f t="shared" si="2"/>
        <v>20</v>
      </c>
      <c r="K30" s="288"/>
      <c r="L30" s="361">
        <f t="shared" si="3"/>
        <v>17</v>
      </c>
      <c r="M30" s="342"/>
      <c r="N30" s="310">
        <f t="shared" si="4"/>
        <v>15</v>
      </c>
      <c r="O30" s="288"/>
      <c r="P30" s="310">
        <f t="shared" si="5"/>
        <v>19</v>
      </c>
      <c r="Q30" s="288"/>
      <c r="R30" s="305">
        <f t="shared" si="6"/>
        <v>16</v>
      </c>
      <c r="S30" s="288"/>
      <c r="T30" s="310">
        <f t="shared" si="7"/>
        <v>21</v>
      </c>
      <c r="U30" s="289"/>
      <c r="V30" s="310">
        <f t="shared" si="8"/>
        <v>18</v>
      </c>
      <c r="W30" s="288"/>
      <c r="X30" s="313">
        <f t="shared" si="9"/>
        <v>16</v>
      </c>
      <c r="Y30" s="288"/>
    </row>
    <row r="31" spans="1:25" ht="35.1" customHeight="1" x14ac:dyDescent="0.25">
      <c r="A31" s="290" t="s">
        <v>6</v>
      </c>
      <c r="B31" s="310">
        <v>22</v>
      </c>
      <c r="C31" s="288"/>
      <c r="D31" s="310">
        <f t="shared" si="10"/>
        <v>19</v>
      </c>
      <c r="E31" s="288"/>
      <c r="F31" s="310">
        <f t="shared" si="0"/>
        <v>19</v>
      </c>
      <c r="G31" s="288"/>
      <c r="H31" s="310">
        <f t="shared" si="1"/>
        <v>16</v>
      </c>
      <c r="I31" s="288"/>
      <c r="J31" s="310">
        <f t="shared" si="2"/>
        <v>21</v>
      </c>
      <c r="K31" s="288"/>
      <c r="L31" s="361">
        <f t="shared" si="3"/>
        <v>18</v>
      </c>
      <c r="M31" s="306"/>
      <c r="N31" s="310">
        <f t="shared" si="4"/>
        <v>16</v>
      </c>
      <c r="O31" s="288"/>
      <c r="P31" s="310">
        <f t="shared" si="5"/>
        <v>20</v>
      </c>
      <c r="Q31" s="288"/>
      <c r="R31" s="305">
        <f t="shared" si="6"/>
        <v>17</v>
      </c>
      <c r="S31" s="288"/>
      <c r="T31" s="310">
        <f t="shared" si="7"/>
        <v>22</v>
      </c>
      <c r="U31" s="289"/>
      <c r="V31" s="310">
        <f t="shared" si="8"/>
        <v>19</v>
      </c>
      <c r="W31" s="288"/>
      <c r="X31" s="313">
        <f t="shared" si="9"/>
        <v>17</v>
      </c>
      <c r="Y31" s="288"/>
    </row>
    <row r="32" spans="1:25" ht="68.400000000000006" customHeight="1" x14ac:dyDescent="0.25">
      <c r="A32" s="286" t="s">
        <v>0</v>
      </c>
      <c r="B32" s="310">
        <v>23</v>
      </c>
      <c r="C32" s="346" t="s">
        <v>74</v>
      </c>
      <c r="D32" s="310">
        <f>IF(AND(D31&gt;0,D31&lt;$F$2),D31+1,0)</f>
        <v>20</v>
      </c>
      <c r="E32" s="346" t="s">
        <v>132</v>
      </c>
      <c r="F32" s="310">
        <f>IF(AND(F31&gt;0,F31&lt;31),F31+1,0)</f>
        <v>20</v>
      </c>
      <c r="G32" s="346" t="s">
        <v>186</v>
      </c>
      <c r="H32" s="310">
        <f>IF(AND(H31&gt;0,H31&lt;30),H31+1,0)</f>
        <v>17</v>
      </c>
      <c r="I32" s="319" t="s">
        <v>73</v>
      </c>
      <c r="J32" s="310">
        <f>IF(AND(J31&gt;0,J31&lt;31),J31+1,0)</f>
        <v>22</v>
      </c>
      <c r="K32" s="346" t="s">
        <v>97</v>
      </c>
      <c r="L32" s="361">
        <f>IF(AND(L31&gt;0,L31&lt;30),L31+1,0)</f>
        <v>19</v>
      </c>
      <c r="M32" s="346" t="s">
        <v>134</v>
      </c>
      <c r="N32" s="310">
        <f>IF(AND(N31&gt;0,N31&lt;31),N31+1,0)</f>
        <v>17</v>
      </c>
      <c r="O32" s="346" t="s">
        <v>74</v>
      </c>
      <c r="P32" s="310">
        <f>IF(AND(P31&gt;0,P31&lt;31),P31+1,0)</f>
        <v>21</v>
      </c>
      <c r="Q32" s="346" t="s">
        <v>135</v>
      </c>
      <c r="R32" s="305">
        <f>IF(AND(R31&gt;0,R31&lt;30),R31+1,0)</f>
        <v>18</v>
      </c>
      <c r="S32" s="346" t="s">
        <v>74</v>
      </c>
      <c r="T32" s="310">
        <f>IF(AND(T31&gt;0,T31&lt;31),T31+1,0)</f>
        <v>23</v>
      </c>
      <c r="U32" s="346" t="s">
        <v>74</v>
      </c>
      <c r="V32" s="310">
        <f>IF(AND(V31&gt;0,V31&lt;30),V31+1,0)</f>
        <v>20</v>
      </c>
      <c r="W32" s="346" t="s">
        <v>87</v>
      </c>
      <c r="X32" s="313">
        <f>IF(AND(X31&gt;0,X31&lt;31),X31+1,0)</f>
        <v>18</v>
      </c>
      <c r="Y32" s="346" t="s">
        <v>74</v>
      </c>
    </row>
    <row r="33" spans="1:41" ht="55.8" customHeight="1" x14ac:dyDescent="0.25">
      <c r="A33" s="286" t="s">
        <v>1</v>
      </c>
      <c r="B33" s="310">
        <v>24</v>
      </c>
      <c r="C33" s="278"/>
      <c r="D33" s="310">
        <f t="shared" si="10"/>
        <v>21</v>
      </c>
      <c r="E33" s="278" t="s">
        <v>206</v>
      </c>
      <c r="F33" s="310">
        <f t="shared" si="0"/>
        <v>21</v>
      </c>
      <c r="G33" s="321" t="s">
        <v>18</v>
      </c>
      <c r="H33" s="310">
        <f t="shared" si="1"/>
        <v>18</v>
      </c>
      <c r="I33" s="346" t="s">
        <v>70</v>
      </c>
      <c r="J33" s="310">
        <f t="shared" si="2"/>
        <v>23</v>
      </c>
      <c r="K33" s="278" t="s">
        <v>194</v>
      </c>
      <c r="L33" s="361">
        <f t="shared" si="3"/>
        <v>20</v>
      </c>
      <c r="M33" s="278" t="s">
        <v>195</v>
      </c>
      <c r="N33" s="310">
        <f t="shared" si="4"/>
        <v>18</v>
      </c>
      <c r="O33" s="287"/>
      <c r="P33" s="310">
        <f t="shared" si="5"/>
        <v>22</v>
      </c>
      <c r="Q33" s="349" t="s">
        <v>146</v>
      </c>
      <c r="R33" s="305">
        <f t="shared" si="6"/>
        <v>19</v>
      </c>
      <c r="S33" s="323"/>
      <c r="T33" s="310">
        <f t="shared" si="7"/>
        <v>24</v>
      </c>
      <c r="U33" s="345" t="s">
        <v>144</v>
      </c>
      <c r="V33" s="310">
        <f t="shared" si="8"/>
        <v>21</v>
      </c>
      <c r="W33" s="349" t="s">
        <v>136</v>
      </c>
      <c r="X33" s="313">
        <f t="shared" si="9"/>
        <v>19</v>
      </c>
      <c r="Y33" s="323"/>
    </row>
    <row r="34" spans="1:41" ht="78" customHeight="1" x14ac:dyDescent="0.25">
      <c r="A34" s="286" t="s">
        <v>2</v>
      </c>
      <c r="B34" s="310">
        <v>25</v>
      </c>
      <c r="C34" s="278" t="s">
        <v>99</v>
      </c>
      <c r="D34" s="310">
        <f t="shared" si="10"/>
        <v>22</v>
      </c>
      <c r="E34" s="374" t="s">
        <v>98</v>
      </c>
      <c r="F34" s="305">
        <f t="shared" si="0"/>
        <v>22</v>
      </c>
      <c r="G34" s="561" t="s">
        <v>183</v>
      </c>
      <c r="H34" s="310">
        <f t="shared" si="1"/>
        <v>19</v>
      </c>
      <c r="I34" s="349" t="s">
        <v>241</v>
      </c>
      <c r="J34" s="310">
        <f t="shared" si="2"/>
        <v>24</v>
      </c>
      <c r="K34" s="374" t="s">
        <v>240</v>
      </c>
      <c r="L34" s="361">
        <f t="shared" si="3"/>
        <v>21</v>
      </c>
      <c r="M34" s="278" t="s">
        <v>116</v>
      </c>
      <c r="N34" s="310">
        <f t="shared" si="4"/>
        <v>19</v>
      </c>
      <c r="O34" s="389" t="s">
        <v>157</v>
      </c>
      <c r="P34" s="310">
        <f t="shared" si="5"/>
        <v>23</v>
      </c>
      <c r="Q34" s="374" t="s">
        <v>98</v>
      </c>
      <c r="R34" s="305">
        <f t="shared" si="6"/>
        <v>20</v>
      </c>
      <c r="S34" s="278"/>
      <c r="T34" s="310">
        <f t="shared" si="7"/>
        <v>25</v>
      </c>
      <c r="U34" s="396" t="s">
        <v>205</v>
      </c>
      <c r="V34" s="310">
        <f t="shared" si="8"/>
        <v>22</v>
      </c>
      <c r="W34" s="374" t="s">
        <v>98</v>
      </c>
      <c r="X34" s="313">
        <f t="shared" si="9"/>
        <v>20</v>
      </c>
      <c r="Y34" s="278"/>
    </row>
    <row r="35" spans="1:41" ht="54" customHeight="1" x14ac:dyDescent="0.25">
      <c r="A35" s="286" t="s">
        <v>3</v>
      </c>
      <c r="B35" s="310">
        <v>26</v>
      </c>
      <c r="C35" s="278" t="s">
        <v>222</v>
      </c>
      <c r="D35" s="310">
        <f t="shared" si="10"/>
        <v>23</v>
      </c>
      <c r="E35" s="397" t="s">
        <v>204</v>
      </c>
      <c r="F35" s="305">
        <f>IF(AND(F34&gt;0,F34&lt;31),F34+1,0)</f>
        <v>23</v>
      </c>
      <c r="G35" s="562"/>
      <c r="H35" s="310">
        <f t="shared" si="1"/>
        <v>20</v>
      </c>
      <c r="I35" s="349" t="s">
        <v>150</v>
      </c>
      <c r="J35" s="310">
        <f t="shared" si="2"/>
        <v>25</v>
      </c>
      <c r="K35" s="349" t="s">
        <v>151</v>
      </c>
      <c r="L35" s="361">
        <f t="shared" si="3"/>
        <v>22</v>
      </c>
      <c r="M35" s="278" t="s">
        <v>152</v>
      </c>
      <c r="N35" s="310">
        <f t="shared" si="4"/>
        <v>20</v>
      </c>
      <c r="O35" s="400" t="s">
        <v>213</v>
      </c>
      <c r="P35" s="310">
        <f t="shared" si="5"/>
        <v>24</v>
      </c>
      <c r="Q35" s="317"/>
      <c r="R35" s="305">
        <f t="shared" si="6"/>
        <v>21</v>
      </c>
      <c r="S35" s="349" t="s">
        <v>202</v>
      </c>
      <c r="T35" s="310">
        <f t="shared" si="7"/>
        <v>26</v>
      </c>
      <c r="U35" s="282"/>
      <c r="V35" s="310">
        <f t="shared" si="8"/>
        <v>23</v>
      </c>
      <c r="W35" s="317"/>
      <c r="X35" s="313">
        <f t="shared" si="9"/>
        <v>21</v>
      </c>
      <c r="Y35" s="323"/>
    </row>
    <row r="36" spans="1:41" ht="46.2" customHeight="1" x14ac:dyDescent="0.25">
      <c r="A36" s="286" t="s">
        <v>4</v>
      </c>
      <c r="B36" s="310">
        <v>27</v>
      </c>
      <c r="C36" s="278"/>
      <c r="D36" s="310">
        <f t="shared" si="10"/>
        <v>24</v>
      </c>
      <c r="E36" s="279" t="s">
        <v>178</v>
      </c>
      <c r="F36" s="305">
        <f t="shared" si="0"/>
        <v>24</v>
      </c>
      <c r="G36" s="345" t="s">
        <v>159</v>
      </c>
      <c r="H36" s="310">
        <f t="shared" si="1"/>
        <v>21</v>
      </c>
      <c r="I36" s="349" t="s">
        <v>160</v>
      </c>
      <c r="J36" s="310">
        <f t="shared" si="2"/>
        <v>26</v>
      </c>
      <c r="K36" s="278" t="s">
        <v>94</v>
      </c>
      <c r="L36" s="353">
        <v>23</v>
      </c>
      <c r="M36" s="278" t="s">
        <v>161</v>
      </c>
      <c r="N36" s="310">
        <f t="shared" si="4"/>
        <v>21</v>
      </c>
      <c r="O36" s="349" t="s">
        <v>162</v>
      </c>
      <c r="P36" s="310">
        <f t="shared" si="5"/>
        <v>25</v>
      </c>
      <c r="Q36" s="278" t="s">
        <v>163</v>
      </c>
      <c r="R36" s="305">
        <f t="shared" si="6"/>
        <v>22</v>
      </c>
      <c r="S36" s="387" t="s">
        <v>158</v>
      </c>
      <c r="T36" s="310">
        <f t="shared" si="7"/>
        <v>27</v>
      </c>
      <c r="U36" s="387" t="s">
        <v>158</v>
      </c>
      <c r="V36" s="310">
        <f t="shared" si="8"/>
        <v>24</v>
      </c>
      <c r="W36" s="278" t="s">
        <v>164</v>
      </c>
      <c r="X36" s="313">
        <f t="shared" si="9"/>
        <v>22</v>
      </c>
      <c r="Y36" s="323"/>
    </row>
    <row r="37" spans="1:41" ht="35.1" customHeight="1" x14ac:dyDescent="0.25">
      <c r="A37" s="290" t="s">
        <v>5</v>
      </c>
      <c r="B37" s="310">
        <v>28</v>
      </c>
      <c r="C37" s="288"/>
      <c r="D37" s="310">
        <f t="shared" si="10"/>
        <v>25</v>
      </c>
      <c r="E37" s="288"/>
      <c r="F37" s="305">
        <f t="shared" si="0"/>
        <v>25</v>
      </c>
      <c r="G37" s="288"/>
      <c r="H37" s="310">
        <f t="shared" si="1"/>
        <v>22</v>
      </c>
      <c r="I37" s="186"/>
      <c r="J37" s="310">
        <f t="shared" si="2"/>
        <v>27</v>
      </c>
      <c r="K37" s="288"/>
      <c r="L37" s="362">
        <f>IF(AND(G22&gt;0,G22&lt;30),G22+1,0)</f>
        <v>0</v>
      </c>
      <c r="M37" s="288"/>
      <c r="N37" s="310">
        <f t="shared" si="4"/>
        <v>22</v>
      </c>
      <c r="O37" s="288"/>
      <c r="P37" s="310">
        <f t="shared" si="5"/>
        <v>26</v>
      </c>
      <c r="Q37" s="288"/>
      <c r="R37" s="305">
        <f t="shared" si="6"/>
        <v>23</v>
      </c>
      <c r="S37" s="288"/>
      <c r="T37" s="310">
        <f t="shared" si="7"/>
        <v>28</v>
      </c>
      <c r="U37" s="288"/>
      <c r="V37" s="310">
        <f t="shared" si="8"/>
        <v>25</v>
      </c>
      <c r="W37" s="288"/>
      <c r="X37" s="313">
        <f t="shared" si="9"/>
        <v>23</v>
      </c>
      <c r="Y37" s="288"/>
    </row>
    <row r="38" spans="1:41" ht="35.1" customHeight="1" x14ac:dyDescent="0.25">
      <c r="A38" s="290" t="s">
        <v>6</v>
      </c>
      <c r="B38" s="310">
        <v>29</v>
      </c>
      <c r="C38" s="288"/>
      <c r="D38" s="310">
        <f>IF(AND(44&gt;0,D37&lt;$F$2),D37+1,0)</f>
        <v>26</v>
      </c>
      <c r="E38" s="288"/>
      <c r="F38" s="305">
        <v>26</v>
      </c>
      <c r="G38" s="288"/>
      <c r="H38" s="310">
        <f t="shared" si="1"/>
        <v>23</v>
      </c>
      <c r="I38" s="288"/>
      <c r="J38" s="310">
        <f t="shared" si="2"/>
        <v>28</v>
      </c>
      <c r="K38" s="288"/>
      <c r="L38" s="362">
        <f t="shared" si="3"/>
        <v>0</v>
      </c>
      <c r="M38" s="288"/>
      <c r="N38" s="310">
        <f t="shared" si="4"/>
        <v>23</v>
      </c>
      <c r="O38" s="288"/>
      <c r="P38" s="310">
        <f t="shared" si="5"/>
        <v>27</v>
      </c>
      <c r="Q38" s="288"/>
      <c r="R38" s="305">
        <f t="shared" si="6"/>
        <v>24</v>
      </c>
      <c r="S38" s="288"/>
      <c r="T38" s="310">
        <f t="shared" si="7"/>
        <v>29</v>
      </c>
      <c r="U38" s="288"/>
      <c r="V38" s="310">
        <f t="shared" si="8"/>
        <v>26</v>
      </c>
      <c r="W38" s="318"/>
      <c r="X38" s="313">
        <f t="shared" si="9"/>
        <v>24</v>
      </c>
      <c r="Y38" s="288"/>
    </row>
    <row r="39" spans="1:41" ht="35.1" customHeight="1" x14ac:dyDescent="0.25">
      <c r="A39" s="286" t="s">
        <v>0</v>
      </c>
      <c r="B39" s="310">
        <v>30</v>
      </c>
      <c r="C39" s="372" t="s">
        <v>71</v>
      </c>
      <c r="D39" s="310">
        <f t="shared" ref="D39:D44" si="12">IF(AND(D38&gt;0,D38&lt;$F$2),D38+1,0)</f>
        <v>27</v>
      </c>
      <c r="E39" s="367" t="s">
        <v>242</v>
      </c>
      <c r="F39" s="305">
        <f t="shared" si="0"/>
        <v>27</v>
      </c>
      <c r="G39" s="368" t="s">
        <v>71</v>
      </c>
      <c r="H39" s="310">
        <f t="shared" si="1"/>
        <v>24</v>
      </c>
      <c r="I39" s="369" t="s">
        <v>71</v>
      </c>
      <c r="J39" s="310">
        <f t="shared" si="2"/>
        <v>29</v>
      </c>
      <c r="K39" s="345" t="s">
        <v>101</v>
      </c>
      <c r="L39" s="363">
        <v>26</v>
      </c>
      <c r="M39" s="346" t="s">
        <v>71</v>
      </c>
      <c r="N39" s="310">
        <f t="shared" si="4"/>
        <v>24</v>
      </c>
      <c r="O39" s="346" t="s">
        <v>71</v>
      </c>
      <c r="P39" s="310">
        <f t="shared" si="5"/>
        <v>28</v>
      </c>
      <c r="Q39" s="346" t="s">
        <v>71</v>
      </c>
      <c r="R39" s="359">
        <v>25</v>
      </c>
      <c r="S39" s="346" t="s">
        <v>71</v>
      </c>
      <c r="T39" s="310">
        <f t="shared" si="7"/>
        <v>30</v>
      </c>
      <c r="U39" s="346" t="s">
        <v>71</v>
      </c>
      <c r="V39" s="310">
        <f t="shared" si="8"/>
        <v>27</v>
      </c>
      <c r="W39" s="346" t="s">
        <v>71</v>
      </c>
      <c r="X39" s="359">
        <v>25</v>
      </c>
      <c r="Y39" s="306"/>
    </row>
    <row r="40" spans="1:41" ht="48.6" customHeight="1" x14ac:dyDescent="0.25">
      <c r="A40" s="286" t="s">
        <v>1</v>
      </c>
      <c r="B40" s="310">
        <v>31</v>
      </c>
      <c r="D40" s="310">
        <f t="shared" si="12"/>
        <v>28</v>
      </c>
      <c r="E40" s="367" t="s">
        <v>223</v>
      </c>
      <c r="F40" s="305">
        <f t="shared" si="0"/>
        <v>28</v>
      </c>
      <c r="G40" s="346" t="s">
        <v>201</v>
      </c>
      <c r="H40" s="310">
        <f t="shared" si="1"/>
        <v>25</v>
      </c>
      <c r="I40" s="396" t="s">
        <v>205</v>
      </c>
      <c r="J40" s="310">
        <f t="shared" si="2"/>
        <v>30</v>
      </c>
      <c r="K40" s="349" t="s">
        <v>224</v>
      </c>
      <c r="L40" s="363">
        <v>27</v>
      </c>
      <c r="M40" s="396" t="s">
        <v>226</v>
      </c>
      <c r="N40" s="310">
        <f t="shared" si="4"/>
        <v>25</v>
      </c>
      <c r="O40" s="349" t="s">
        <v>227</v>
      </c>
      <c r="P40" s="310">
        <f t="shared" si="5"/>
        <v>29</v>
      </c>
      <c r="Q40" s="396" t="s">
        <v>228</v>
      </c>
      <c r="R40" s="310">
        <f t="shared" si="6"/>
        <v>26</v>
      </c>
      <c r="S40" s="398" t="s">
        <v>207</v>
      </c>
      <c r="T40" s="310">
        <f t="shared" si="7"/>
        <v>31</v>
      </c>
      <c r="U40" s="345" t="s">
        <v>173</v>
      </c>
      <c r="V40" s="310">
        <f t="shared" si="8"/>
        <v>28</v>
      </c>
      <c r="W40" s="555" t="s">
        <v>236</v>
      </c>
      <c r="X40" s="359">
        <v>26</v>
      </c>
      <c r="Y40" s="306"/>
    </row>
    <row r="41" spans="1:41" ht="35.1" customHeight="1" x14ac:dyDescent="0.25">
      <c r="A41" s="286" t="s">
        <v>2</v>
      </c>
      <c r="B41" s="307"/>
      <c r="C41" s="324"/>
      <c r="D41" s="326">
        <f t="shared" si="12"/>
        <v>0</v>
      </c>
      <c r="E41" s="280"/>
      <c r="F41" s="305">
        <f t="shared" si="0"/>
        <v>29</v>
      </c>
      <c r="G41" s="381" t="s">
        <v>128</v>
      </c>
      <c r="H41" s="310">
        <f t="shared" si="1"/>
        <v>26</v>
      </c>
      <c r="I41" s="367" t="s">
        <v>239</v>
      </c>
      <c r="J41" s="310">
        <f t="shared" si="2"/>
        <v>31</v>
      </c>
      <c r="K41" s="346" t="s">
        <v>239</v>
      </c>
      <c r="L41" s="363">
        <v>28</v>
      </c>
      <c r="M41" s="345" t="s">
        <v>169</v>
      </c>
      <c r="N41" s="310">
        <f t="shared" si="4"/>
        <v>26</v>
      </c>
      <c r="O41" s="349" t="s">
        <v>91</v>
      </c>
      <c r="P41" s="310">
        <f t="shared" si="5"/>
        <v>30</v>
      </c>
      <c r="Q41" s="323"/>
      <c r="R41" s="310">
        <f t="shared" si="6"/>
        <v>27</v>
      </c>
      <c r="S41" s="345" t="s">
        <v>235</v>
      </c>
      <c r="T41" s="232">
        <f t="shared" si="7"/>
        <v>0</v>
      </c>
      <c r="U41" s="283"/>
      <c r="V41" s="310">
        <f t="shared" si="8"/>
        <v>29</v>
      </c>
      <c r="W41" s="556"/>
      <c r="X41" s="357">
        <v>27</v>
      </c>
      <c r="Y41" s="287"/>
    </row>
    <row r="42" spans="1:41" ht="63.6" customHeight="1" x14ac:dyDescent="0.25">
      <c r="A42" s="286" t="s">
        <v>3</v>
      </c>
      <c r="B42" s="307"/>
      <c r="C42" s="311"/>
      <c r="D42" s="326">
        <f t="shared" si="12"/>
        <v>0</v>
      </c>
      <c r="E42" s="287"/>
      <c r="F42" s="305">
        <f t="shared" si="0"/>
        <v>30</v>
      </c>
      <c r="G42" s="373" t="s">
        <v>208</v>
      </c>
      <c r="H42" s="310">
        <f t="shared" si="1"/>
        <v>27</v>
      </c>
      <c r="I42" s="322" t="s">
        <v>68</v>
      </c>
      <c r="J42" s="232">
        <f t="shared" si="2"/>
        <v>0</v>
      </c>
      <c r="K42" s="278"/>
      <c r="L42" s="363">
        <v>29</v>
      </c>
      <c r="M42" s="396" t="s">
        <v>209</v>
      </c>
      <c r="N42" s="310">
        <f t="shared" si="4"/>
        <v>27</v>
      </c>
      <c r="O42" s="349" t="s">
        <v>243</v>
      </c>
      <c r="P42" s="310">
        <f t="shared" si="5"/>
        <v>31</v>
      </c>
      <c r="Q42" s="278"/>
      <c r="R42" s="310">
        <f t="shared" si="6"/>
        <v>28</v>
      </c>
      <c r="S42" s="349" t="s">
        <v>133</v>
      </c>
      <c r="T42" s="232">
        <f t="shared" si="7"/>
        <v>0</v>
      </c>
      <c r="U42" s="282"/>
      <c r="V42" s="310">
        <f t="shared" si="8"/>
        <v>30</v>
      </c>
      <c r="W42" s="349" t="s">
        <v>133</v>
      </c>
      <c r="X42" s="357">
        <f t="shared" si="9"/>
        <v>28</v>
      </c>
      <c r="Y42" s="287"/>
    </row>
    <row r="43" spans="1:41" ht="63.6" customHeight="1" x14ac:dyDescent="0.25">
      <c r="A43" s="286" t="s">
        <v>4</v>
      </c>
      <c r="B43" s="315"/>
      <c r="C43" s="563"/>
      <c r="D43" s="326">
        <f t="shared" si="12"/>
        <v>0</v>
      </c>
      <c r="E43" s="287"/>
      <c r="F43" s="305">
        <f t="shared" si="0"/>
        <v>31</v>
      </c>
      <c r="G43" s="352" t="s">
        <v>221</v>
      </c>
      <c r="H43" s="310">
        <f t="shared" si="1"/>
        <v>28</v>
      </c>
      <c r="I43" s="287"/>
      <c r="J43" s="232">
        <f t="shared" si="2"/>
        <v>0</v>
      </c>
      <c r="K43" s="323"/>
      <c r="L43" s="363">
        <v>30</v>
      </c>
      <c r="M43" s="287"/>
      <c r="N43" s="310">
        <f t="shared" si="4"/>
        <v>28</v>
      </c>
      <c r="O43" s="349" t="s">
        <v>86</v>
      </c>
      <c r="P43" s="309">
        <f t="shared" si="5"/>
        <v>0</v>
      </c>
      <c r="Q43" s="323"/>
      <c r="R43" s="355">
        <v>29</v>
      </c>
      <c r="S43" s="352" t="s">
        <v>95</v>
      </c>
      <c r="T43" s="232">
        <f t="shared" si="7"/>
        <v>0</v>
      </c>
      <c r="U43" s="287"/>
      <c r="V43" s="232">
        <f t="shared" si="8"/>
        <v>0</v>
      </c>
      <c r="W43" s="287"/>
      <c r="X43" s="357">
        <f t="shared" si="9"/>
        <v>29</v>
      </c>
      <c r="Y43" s="287"/>
    </row>
    <row r="44" spans="1:41" ht="63" customHeight="1" x14ac:dyDescent="0.25">
      <c r="A44" s="290" t="s">
        <v>5</v>
      </c>
      <c r="B44" s="355"/>
      <c r="C44" s="563"/>
      <c r="D44" s="310">
        <f t="shared" si="12"/>
        <v>0</v>
      </c>
      <c r="E44" s="288"/>
      <c r="F44" s="302">
        <f t="shared" si="0"/>
        <v>0</v>
      </c>
      <c r="G44" s="288"/>
      <c r="H44" s="310">
        <f t="shared" si="1"/>
        <v>29</v>
      </c>
      <c r="I44" s="288"/>
      <c r="J44" s="303">
        <f t="shared" si="2"/>
        <v>0</v>
      </c>
      <c r="K44" s="342"/>
      <c r="L44" s="343"/>
      <c r="M44" s="288"/>
      <c r="N44" s="310">
        <f t="shared" si="4"/>
        <v>29</v>
      </c>
      <c r="O44" s="288"/>
      <c r="P44" s="303">
        <f t="shared" si="5"/>
        <v>0</v>
      </c>
      <c r="Q44" s="342"/>
      <c r="R44" s="355">
        <v>30</v>
      </c>
      <c r="S44" s="288"/>
      <c r="T44" s="303">
        <f t="shared" si="7"/>
        <v>0</v>
      </c>
      <c r="U44" s="288"/>
      <c r="V44" s="303">
        <f t="shared" si="8"/>
        <v>0</v>
      </c>
      <c r="W44" s="316"/>
      <c r="X44" s="355">
        <v>30</v>
      </c>
      <c r="Y44" s="288"/>
    </row>
    <row r="45" spans="1:41" ht="35.1" customHeight="1" x14ac:dyDescent="0.25">
      <c r="A45" s="290" t="s">
        <v>6</v>
      </c>
      <c r="B45" s="356"/>
      <c r="C45" s="316"/>
      <c r="D45" s="310"/>
      <c r="E45" s="288"/>
      <c r="F45" s="302">
        <f t="shared" si="0"/>
        <v>0</v>
      </c>
      <c r="G45" s="288"/>
      <c r="H45" s="310">
        <f t="shared" si="1"/>
        <v>30</v>
      </c>
      <c r="I45" s="288"/>
      <c r="J45" s="303">
        <f t="shared" si="2"/>
        <v>0</v>
      </c>
      <c r="K45" s="288"/>
      <c r="L45" s="343"/>
      <c r="M45" s="288"/>
      <c r="N45" s="310">
        <f t="shared" si="4"/>
        <v>30</v>
      </c>
      <c r="O45" s="288"/>
      <c r="P45" s="303">
        <f t="shared" si="5"/>
        <v>0</v>
      </c>
      <c r="Q45" s="316"/>
      <c r="R45" s="316"/>
      <c r="S45" s="288"/>
      <c r="T45" s="303">
        <f t="shared" si="7"/>
        <v>0</v>
      </c>
      <c r="U45" s="288"/>
      <c r="V45" s="303">
        <f t="shared" si="8"/>
        <v>0</v>
      </c>
      <c r="W45" s="316"/>
      <c r="X45" s="355">
        <v>31</v>
      </c>
      <c r="Y45" s="288"/>
    </row>
    <row r="46" spans="1:41" ht="45" customHeight="1" x14ac:dyDescent="0.25">
      <c r="A46" s="337" t="s">
        <v>0</v>
      </c>
      <c r="B46" s="314"/>
      <c r="C46" s="314"/>
      <c r="D46" s="307"/>
      <c r="E46" s="287"/>
      <c r="F46" s="232"/>
      <c r="G46" s="287"/>
      <c r="H46" s="232"/>
      <c r="I46" s="287"/>
      <c r="J46" s="232"/>
      <c r="K46" s="287"/>
      <c r="L46" s="232"/>
      <c r="M46" s="287"/>
      <c r="N46" s="310">
        <v>31</v>
      </c>
      <c r="O46" s="346"/>
      <c r="P46" s="287"/>
      <c r="Q46" s="284"/>
      <c r="R46" s="314"/>
      <c r="S46" s="287"/>
      <c r="T46" s="287"/>
      <c r="U46" s="287"/>
      <c r="V46" s="287"/>
      <c r="W46" s="314"/>
      <c r="X46" s="314"/>
      <c r="Y46" s="287"/>
    </row>
    <row r="47" spans="1:41" s="564" customFormat="1" ht="28.8" customHeight="1" x14ac:dyDescent="0.25"/>
    <row r="48" spans="1:41" ht="35.1" customHeight="1" x14ac:dyDescent="0.25">
      <c r="A48" s="567" t="s">
        <v>75</v>
      </c>
      <c r="B48" s="567"/>
      <c r="C48" s="371" t="s">
        <v>71</v>
      </c>
      <c r="D48" s="553" t="s">
        <v>77</v>
      </c>
      <c r="E48" s="553"/>
      <c r="F48" s="553"/>
      <c r="G48" s="553"/>
      <c r="H48" s="548" t="s">
        <v>122</v>
      </c>
      <c r="I48" s="376" t="s">
        <v>90</v>
      </c>
      <c r="J48" s="552" t="s">
        <v>127</v>
      </c>
      <c r="K48" s="552"/>
      <c r="L48" s="552"/>
      <c r="M48" s="552"/>
      <c r="N48" s="548" t="s">
        <v>102</v>
      </c>
      <c r="O48" s="350" t="s">
        <v>88</v>
      </c>
      <c r="P48" s="553" t="s">
        <v>89</v>
      </c>
      <c r="Q48" s="553"/>
      <c r="R48" s="553"/>
      <c r="S48" s="553"/>
      <c r="T48" s="548" t="s">
        <v>143</v>
      </c>
      <c r="U48" s="383" t="s">
        <v>144</v>
      </c>
      <c r="V48" s="553" t="s">
        <v>145</v>
      </c>
      <c r="W48" s="553"/>
      <c r="X48" s="553"/>
      <c r="Y48" s="553"/>
      <c r="Z48" s="338"/>
      <c r="AA48" s="232"/>
      <c r="AB48" s="566"/>
      <c r="AC48" s="566"/>
      <c r="AD48" s="566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</row>
    <row r="49" spans="1:46" ht="45" customHeight="1" x14ac:dyDescent="0.25">
      <c r="A49" s="567"/>
      <c r="B49" s="567"/>
      <c r="C49" s="347" t="s">
        <v>76</v>
      </c>
      <c r="D49" s="552" t="s">
        <v>105</v>
      </c>
      <c r="E49" s="552"/>
      <c r="F49" s="552"/>
      <c r="G49" s="552"/>
      <c r="H49" s="549"/>
      <c r="I49" s="376" t="s">
        <v>99</v>
      </c>
      <c r="J49" s="552" t="s">
        <v>106</v>
      </c>
      <c r="K49" s="552"/>
      <c r="L49" s="552"/>
      <c r="M49" s="552"/>
      <c r="N49" s="549"/>
      <c r="O49" s="375" t="s">
        <v>98</v>
      </c>
      <c r="P49" s="554" t="s">
        <v>123</v>
      </c>
      <c r="Q49" s="554"/>
      <c r="R49" s="554"/>
      <c r="S49" s="554"/>
      <c r="T49" s="549"/>
      <c r="U49" s="384" t="s">
        <v>148</v>
      </c>
      <c r="V49" s="554" t="s">
        <v>149</v>
      </c>
      <c r="W49" s="554"/>
      <c r="X49" s="554"/>
      <c r="Y49" s="554"/>
      <c r="Z49" s="338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</row>
    <row r="50" spans="1:46" ht="52.2" customHeight="1" x14ac:dyDescent="0.25">
      <c r="A50" s="567"/>
      <c r="B50" s="567"/>
      <c r="C50" s="370" t="s">
        <v>78</v>
      </c>
      <c r="D50" s="552" t="s">
        <v>79</v>
      </c>
      <c r="E50" s="552"/>
      <c r="F50" s="552"/>
      <c r="G50" s="552"/>
      <c r="H50" s="549"/>
      <c r="I50" s="377" t="s">
        <v>103</v>
      </c>
      <c r="J50" s="552" t="s">
        <v>104</v>
      </c>
      <c r="K50" s="552"/>
      <c r="L50" s="552"/>
      <c r="M50" s="552"/>
      <c r="N50" s="549"/>
      <c r="O50" s="380" t="s">
        <v>125</v>
      </c>
      <c r="P50" s="552" t="s">
        <v>126</v>
      </c>
      <c r="Q50" s="552"/>
      <c r="R50" s="552"/>
      <c r="S50" s="552"/>
      <c r="T50" s="549"/>
      <c r="U50" s="385" t="s">
        <v>173</v>
      </c>
      <c r="V50" s="524" t="s">
        <v>174</v>
      </c>
      <c r="W50" s="525"/>
      <c r="X50" s="525"/>
      <c r="Y50" s="526"/>
      <c r="Z50" s="190"/>
      <c r="AA50" s="190"/>
      <c r="AB50" s="565"/>
      <c r="AC50" s="565"/>
      <c r="AD50" s="348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</row>
    <row r="51" spans="1:46" ht="35.1" customHeight="1" x14ac:dyDescent="0.25">
      <c r="H51" s="550"/>
      <c r="I51" s="378" t="s">
        <v>117</v>
      </c>
      <c r="J51" s="524" t="s">
        <v>118</v>
      </c>
      <c r="K51" s="525"/>
      <c r="L51" s="525"/>
      <c r="M51" s="526"/>
      <c r="N51" s="550"/>
      <c r="O51" s="382" t="s">
        <v>128</v>
      </c>
      <c r="P51" s="524" t="s">
        <v>129</v>
      </c>
      <c r="Q51" s="525"/>
      <c r="R51" s="525"/>
      <c r="S51" s="526"/>
      <c r="T51" s="550"/>
      <c r="U51" s="385" t="s">
        <v>199</v>
      </c>
      <c r="V51" s="524" t="s">
        <v>200</v>
      </c>
      <c r="W51" s="525"/>
      <c r="X51" s="525"/>
      <c r="Y51" s="526"/>
    </row>
    <row r="52" spans="1:46" ht="35.1" customHeight="1" x14ac:dyDescent="0.25">
      <c r="A52" s="540" t="s">
        <v>153</v>
      </c>
      <c r="B52" s="541"/>
      <c r="C52" s="386" t="s">
        <v>154</v>
      </c>
      <c r="D52" s="524" t="s">
        <v>155</v>
      </c>
      <c r="E52" s="525"/>
      <c r="F52" s="525"/>
      <c r="G52" s="526"/>
      <c r="H52" s="550"/>
      <c r="I52" s="378" t="s">
        <v>107</v>
      </c>
      <c r="J52" s="524" t="s">
        <v>109</v>
      </c>
      <c r="K52" s="525"/>
      <c r="L52" s="525"/>
      <c r="M52" s="526"/>
      <c r="N52" s="550"/>
      <c r="O52" s="382" t="s">
        <v>130</v>
      </c>
      <c r="P52" s="524" t="s">
        <v>131</v>
      </c>
      <c r="Q52" s="525"/>
      <c r="R52" s="525"/>
      <c r="S52" s="526"/>
      <c r="T52" s="550"/>
      <c r="U52" s="385" t="s">
        <v>245</v>
      </c>
      <c r="V52" s="524" t="s">
        <v>246</v>
      </c>
      <c r="W52" s="525"/>
      <c r="X52" s="525"/>
      <c r="Y52" s="526"/>
    </row>
    <row r="53" spans="1:46" ht="35.1" customHeight="1" x14ac:dyDescent="0.25">
      <c r="A53" s="542"/>
      <c r="B53" s="543"/>
      <c r="C53" s="386" t="s">
        <v>157</v>
      </c>
      <c r="D53" s="524" t="s">
        <v>167</v>
      </c>
      <c r="E53" s="525"/>
      <c r="F53" s="525"/>
      <c r="G53" s="526"/>
      <c r="H53" s="550"/>
      <c r="I53" s="378" t="s">
        <v>110</v>
      </c>
      <c r="J53" s="524" t="s">
        <v>111</v>
      </c>
      <c r="K53" s="525"/>
      <c r="L53" s="525"/>
      <c r="M53" s="526"/>
      <c r="N53" s="550"/>
      <c r="O53" s="382" t="s">
        <v>137</v>
      </c>
      <c r="P53" s="524" t="s">
        <v>140</v>
      </c>
      <c r="Q53" s="525"/>
      <c r="R53" s="525"/>
      <c r="S53" s="526"/>
      <c r="T53" s="550"/>
      <c r="U53" s="385"/>
      <c r="V53" s="524" t="s">
        <v>54</v>
      </c>
      <c r="W53" s="525"/>
      <c r="X53" s="525"/>
      <c r="Y53" s="526"/>
    </row>
    <row r="54" spans="1:46" ht="35.1" customHeight="1" x14ac:dyDescent="0.25">
      <c r="A54" s="542"/>
      <c r="B54" s="543"/>
      <c r="C54" s="386" t="s">
        <v>158</v>
      </c>
      <c r="D54" s="524" t="s">
        <v>166</v>
      </c>
      <c r="E54" s="525"/>
      <c r="F54" s="525"/>
      <c r="G54" s="526"/>
      <c r="H54" s="550"/>
      <c r="I54" s="379" t="s">
        <v>112</v>
      </c>
      <c r="J54" s="524" t="s">
        <v>113</v>
      </c>
      <c r="K54" s="525"/>
      <c r="L54" s="525"/>
      <c r="M54" s="526"/>
      <c r="N54" s="550"/>
      <c r="O54" s="382" t="s">
        <v>138</v>
      </c>
      <c r="P54" s="524" t="s">
        <v>141</v>
      </c>
      <c r="Q54" s="525"/>
      <c r="R54" s="525"/>
      <c r="S54" s="526"/>
      <c r="T54" s="550"/>
      <c r="U54" s="385"/>
      <c r="V54" s="524"/>
      <c r="W54" s="525"/>
      <c r="X54" s="525"/>
      <c r="Y54" s="526"/>
    </row>
    <row r="55" spans="1:46" ht="42.6" customHeight="1" x14ac:dyDescent="0.25">
      <c r="A55" s="544"/>
      <c r="B55" s="545"/>
      <c r="H55" s="551"/>
      <c r="I55" s="394" t="s">
        <v>191</v>
      </c>
      <c r="J55" s="524" t="s">
        <v>193</v>
      </c>
      <c r="K55" s="525"/>
      <c r="L55" s="525"/>
      <c r="M55" s="526"/>
      <c r="N55" s="551"/>
      <c r="O55" s="382" t="s">
        <v>139</v>
      </c>
      <c r="P55" s="524" t="s">
        <v>142</v>
      </c>
      <c r="Q55" s="525"/>
      <c r="R55" s="525"/>
      <c r="S55" s="526"/>
      <c r="T55" s="551"/>
      <c r="U55" s="385"/>
      <c r="V55" s="524"/>
      <c r="W55" s="525"/>
      <c r="X55" s="525"/>
      <c r="Y55" s="526"/>
    </row>
    <row r="56" spans="1:46" ht="35.1" customHeight="1" x14ac:dyDescent="0.25">
      <c r="A56" s="544"/>
      <c r="B56" s="545"/>
      <c r="O56" s="352"/>
      <c r="P56" s="524"/>
      <c r="Q56" s="525"/>
      <c r="R56" s="525"/>
      <c r="S56" s="526"/>
    </row>
    <row r="57" spans="1:46" ht="35.1" customHeight="1" x14ac:dyDescent="0.25">
      <c r="A57" s="546"/>
      <c r="B57" s="547"/>
    </row>
    <row r="58" spans="1:46" ht="35.1" customHeight="1" x14ac:dyDescent="0.25">
      <c r="A58" s="529" t="s">
        <v>210</v>
      </c>
      <c r="B58" s="530"/>
      <c r="C58" s="527" t="s">
        <v>207</v>
      </c>
      <c r="D58" s="539"/>
      <c r="E58" s="524" t="s">
        <v>211</v>
      </c>
      <c r="F58" s="525"/>
      <c r="G58" s="526"/>
    </row>
    <row r="59" spans="1:46" ht="35.1" customHeight="1" x14ac:dyDescent="0.25">
      <c r="A59" s="531"/>
      <c r="B59" s="532"/>
      <c r="C59" s="527" t="s">
        <v>212</v>
      </c>
      <c r="D59" s="528"/>
      <c r="E59" s="524" t="s">
        <v>219</v>
      </c>
      <c r="F59" s="525"/>
      <c r="G59" s="526"/>
    </row>
    <row r="60" spans="1:46" ht="35.1" customHeight="1" x14ac:dyDescent="0.25">
      <c r="A60" s="531"/>
      <c r="B60" s="532"/>
      <c r="C60" s="527" t="s">
        <v>213</v>
      </c>
      <c r="D60" s="528"/>
      <c r="E60" s="524" t="s">
        <v>218</v>
      </c>
      <c r="F60" s="525"/>
      <c r="G60" s="526"/>
    </row>
    <row r="61" spans="1:46" ht="49.8" customHeight="1" x14ac:dyDescent="0.25">
      <c r="A61" s="533"/>
      <c r="B61" s="534"/>
      <c r="C61" s="527" t="s">
        <v>214</v>
      </c>
      <c r="D61" s="528"/>
      <c r="E61" s="524" t="s">
        <v>217</v>
      </c>
      <c r="F61" s="525"/>
      <c r="G61" s="526"/>
    </row>
    <row r="62" spans="1:46" ht="35.1" customHeight="1" x14ac:dyDescent="0.25">
      <c r="A62" s="535"/>
      <c r="B62" s="536"/>
      <c r="C62" s="527" t="s">
        <v>215</v>
      </c>
      <c r="D62" s="528"/>
      <c r="E62" s="524" t="s">
        <v>216</v>
      </c>
      <c r="F62" s="525"/>
      <c r="G62" s="526"/>
    </row>
    <row r="63" spans="1:46" ht="35.1" customHeight="1" x14ac:dyDescent="0.25">
      <c r="A63" s="535"/>
      <c r="B63" s="536"/>
    </row>
    <row r="64" spans="1:46" ht="35.1" customHeight="1" x14ac:dyDescent="0.25">
      <c r="A64" s="535"/>
      <c r="B64" s="536"/>
    </row>
    <row r="65" spans="1:2" ht="35.1" customHeight="1" x14ac:dyDescent="0.25">
      <c r="A65" s="535"/>
      <c r="B65" s="536"/>
    </row>
    <row r="66" spans="1:2" ht="35.1" customHeight="1" x14ac:dyDescent="0.25">
      <c r="A66" s="535"/>
      <c r="B66" s="536"/>
    </row>
    <row r="67" spans="1:2" ht="35.1" customHeight="1" x14ac:dyDescent="0.25">
      <c r="A67" s="535"/>
      <c r="B67" s="536"/>
    </row>
    <row r="68" spans="1:2" ht="35.1" customHeight="1" x14ac:dyDescent="0.25">
      <c r="A68" s="535"/>
      <c r="B68" s="536"/>
    </row>
    <row r="69" spans="1:2" ht="35.1" customHeight="1" x14ac:dyDescent="0.25">
      <c r="A69" s="537"/>
      <c r="B69" s="538"/>
    </row>
  </sheetData>
  <mergeCells count="67">
    <mergeCell ref="G20:G21"/>
    <mergeCell ref="K28:K29"/>
    <mergeCell ref="S28:S29"/>
    <mergeCell ref="W21:W22"/>
    <mergeCell ref="S21:S22"/>
    <mergeCell ref="U20:U21"/>
    <mergeCell ref="W28:W29"/>
    <mergeCell ref="G34:G35"/>
    <mergeCell ref="C43:C44"/>
    <mergeCell ref="A47:XFD47"/>
    <mergeCell ref="J50:M50"/>
    <mergeCell ref="AB50:AC50"/>
    <mergeCell ref="AB48:AD48"/>
    <mergeCell ref="H48:H55"/>
    <mergeCell ref="A48:B50"/>
    <mergeCell ref="D50:G50"/>
    <mergeCell ref="D48:G48"/>
    <mergeCell ref="P49:S49"/>
    <mergeCell ref="P48:S48"/>
    <mergeCell ref="D49:G49"/>
    <mergeCell ref="J52:M52"/>
    <mergeCell ref="J53:M53"/>
    <mergeCell ref="J51:M51"/>
    <mergeCell ref="M14:M15"/>
    <mergeCell ref="M19:M21"/>
    <mergeCell ref="M26:M28"/>
    <mergeCell ref="W40:W41"/>
    <mergeCell ref="Y18:Y19"/>
    <mergeCell ref="Y20:Y22"/>
    <mergeCell ref="Q12:Q15"/>
    <mergeCell ref="W13:W15"/>
    <mergeCell ref="T48:T55"/>
    <mergeCell ref="V48:Y48"/>
    <mergeCell ref="V49:Y49"/>
    <mergeCell ref="V50:Y50"/>
    <mergeCell ref="V51:Y51"/>
    <mergeCell ref="V52:Y52"/>
    <mergeCell ref="V53:Y53"/>
    <mergeCell ref="V54:Y54"/>
    <mergeCell ref="V55:Y55"/>
    <mergeCell ref="A52:B57"/>
    <mergeCell ref="D52:G52"/>
    <mergeCell ref="D53:G53"/>
    <mergeCell ref="D54:G54"/>
    <mergeCell ref="P55:S55"/>
    <mergeCell ref="J54:M54"/>
    <mergeCell ref="N48:N55"/>
    <mergeCell ref="J49:M49"/>
    <mergeCell ref="J48:M48"/>
    <mergeCell ref="P50:S50"/>
    <mergeCell ref="P51:S51"/>
    <mergeCell ref="P52:S52"/>
    <mergeCell ref="P53:S53"/>
    <mergeCell ref="P54:S54"/>
    <mergeCell ref="P56:S56"/>
    <mergeCell ref="J55:M55"/>
    <mergeCell ref="A58:B69"/>
    <mergeCell ref="C58:D58"/>
    <mergeCell ref="C59:D59"/>
    <mergeCell ref="C60:D60"/>
    <mergeCell ref="C62:D62"/>
    <mergeCell ref="E62:G62"/>
    <mergeCell ref="E58:G58"/>
    <mergeCell ref="E59:G59"/>
    <mergeCell ref="E60:G60"/>
    <mergeCell ref="C61:D61"/>
    <mergeCell ref="E61:G61"/>
  </mergeCells>
  <pageMargins left="0.7" right="0.7" top="0.75" bottom="0.75" header="0.3" footer="0.3"/>
  <pageSetup paperSize="8" scale="45" fitToWidth="0" orientation="landscape" copies="2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6B21528-8070-4172-BF09-0AE4069336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2017 Calender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rnaidoo</dc:creator>
  <cp:lastModifiedBy>Manabalala M L</cp:lastModifiedBy>
  <cp:lastPrinted>2015-05-04T07:55:07Z</cp:lastPrinted>
  <dcterms:created xsi:type="dcterms:W3CDTF">2012-09-17T08:04:08Z</dcterms:created>
  <dcterms:modified xsi:type="dcterms:W3CDTF">2017-02-20T13:54:05Z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TC300018379990</vt:lpwstr>
  </property>
</Properties>
</file>